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firstSheet="1" activeTab="10"/>
  </bookViews>
  <sheets>
    <sheet name="MIR" sheetId="1" r:id="rId1"/>
    <sheet name="FIN" sheetId="43" r:id="rId2"/>
    <sheet name="PROPÓSITO" sheetId="5" r:id="rId3"/>
    <sheet name="COMP 1" sheetId="6" r:id="rId4"/>
    <sheet name="ACT 1.1" sheetId="7" r:id="rId5"/>
    <sheet name="ACT 1.2" sheetId="8" r:id="rId6"/>
    <sheet name="ACT 1.3" sheetId="9" r:id="rId7"/>
    <sheet name="ACT 1.4" sheetId="10" r:id="rId8"/>
    <sheet name="ACT 1.5" sheetId="11" r:id="rId9"/>
    <sheet name="COMP 2" sheetId="12" r:id="rId10"/>
    <sheet name="ACT 2.1" sheetId="13" r:id="rId11"/>
    <sheet name="ACT 2.2" sheetId="14" r:id="rId12"/>
    <sheet name="ACT 2.3" sheetId="15" r:id="rId13"/>
    <sheet name="COMP 3" sheetId="16" r:id="rId14"/>
    <sheet name="ACT 3.1" sheetId="17" r:id="rId15"/>
    <sheet name="ACT 3.2" sheetId="18" r:id="rId16"/>
    <sheet name="ACT 3.3" sheetId="19" r:id="rId17"/>
    <sheet name="ACT 3.4" sheetId="20" r:id="rId18"/>
    <sheet name="COMP 4" sheetId="22" r:id="rId19"/>
    <sheet name="ACT 4.1" sheetId="23" r:id="rId20"/>
    <sheet name="COMP 5" sheetId="24" r:id="rId21"/>
    <sheet name="ACT 5.1 1" sheetId="25" r:id="rId22"/>
    <sheet name="ACT 5.1 2" sheetId="26" r:id="rId23"/>
    <sheet name="ACT 5.2" sheetId="27" r:id="rId24"/>
  </sheets>
  <definedNames>
    <definedName name="_xlnm.Print_Area" localSheetId="0">MIR!$A$1:$E$32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I26" i="26" l="1"/>
  <c r="I26" i="25"/>
  <c r="I26" i="19"/>
  <c r="I26" i="18"/>
  <c r="I26" i="15"/>
  <c r="I26" i="11"/>
  <c r="I25" i="9"/>
  <c r="I26" i="9" s="1"/>
  <c r="I26" i="8"/>
  <c r="I25" i="7"/>
  <c r="I26" i="7" s="1"/>
  <c r="E26" i="8" l="1"/>
  <c r="J25" i="14" l="1"/>
  <c r="H25" i="14"/>
  <c r="F25" i="14"/>
  <c r="J25" i="13"/>
  <c r="H25" i="13"/>
  <c r="F25" i="13"/>
  <c r="J26" i="11"/>
  <c r="D26" i="11"/>
  <c r="J25" i="11"/>
  <c r="J25" i="10"/>
  <c r="H25" i="10"/>
  <c r="F25" i="10"/>
  <c r="D25" i="10"/>
  <c r="J25" i="9"/>
  <c r="H25" i="9"/>
  <c r="F25" i="9"/>
  <c r="D25" i="9"/>
  <c r="J25" i="8"/>
  <c r="H25" i="8"/>
  <c r="F25" i="8"/>
  <c r="J25" i="7"/>
  <c r="H25" i="7"/>
  <c r="F25" i="7"/>
  <c r="G25" i="6"/>
  <c r="F25" i="6"/>
  <c r="E25" i="6"/>
  <c r="D25" i="6"/>
  <c r="F26" i="6" l="1"/>
  <c r="H25" i="6"/>
  <c r="D26" i="6" l="1"/>
  <c r="E26" i="6"/>
  <c r="H25" i="5"/>
  <c r="H24" i="5"/>
  <c r="D26" i="43"/>
  <c r="E26" i="43"/>
  <c r="F26" i="43"/>
  <c r="H25" i="43"/>
  <c r="H24" i="43"/>
  <c r="G26" i="43" l="1"/>
  <c r="H26" i="27"/>
  <c r="F26" i="27"/>
  <c r="K25" i="27"/>
  <c r="K24" i="27"/>
  <c r="J26" i="26"/>
  <c r="H26" i="26"/>
  <c r="F26" i="26"/>
  <c r="D26" i="26"/>
  <c r="K25" i="26"/>
  <c r="K24" i="26"/>
  <c r="J26" i="25"/>
  <c r="H26" i="25"/>
  <c r="F26" i="25"/>
  <c r="D26" i="25"/>
  <c r="K25" i="25"/>
  <c r="K24" i="25"/>
  <c r="G26" i="24"/>
  <c r="F26" i="24"/>
  <c r="E26" i="24"/>
  <c r="D26" i="24"/>
  <c r="H25" i="24"/>
  <c r="H24" i="24"/>
  <c r="H26" i="24"/>
  <c r="J26" i="23"/>
  <c r="H26" i="23"/>
  <c r="F26" i="23"/>
  <c r="K25" i="23"/>
  <c r="K24" i="23"/>
  <c r="G26" i="22"/>
  <c r="F26" i="22"/>
  <c r="E26" i="22"/>
  <c r="H25" i="22"/>
  <c r="H24" i="22"/>
  <c r="F26" i="20"/>
  <c r="K25" i="20"/>
  <c r="K24" i="20"/>
  <c r="J26" i="19"/>
  <c r="H26" i="19"/>
  <c r="F26" i="19"/>
  <c r="D26" i="19"/>
  <c r="K25" i="19"/>
  <c r="K24" i="19"/>
  <c r="H26" i="18"/>
  <c r="F26" i="18"/>
  <c r="D26" i="18"/>
  <c r="K25" i="18"/>
  <c r="K24" i="18"/>
  <c r="J26" i="17"/>
  <c r="H26" i="17"/>
  <c r="F26" i="17"/>
  <c r="D26" i="17"/>
  <c r="K25" i="17"/>
  <c r="K24" i="17"/>
  <c r="G26" i="16"/>
  <c r="E26" i="16"/>
  <c r="H25" i="16"/>
  <c r="H24" i="16"/>
  <c r="J26" i="15"/>
  <c r="K25" i="15"/>
  <c r="K24" i="15"/>
  <c r="F26" i="14"/>
  <c r="K25" i="14"/>
  <c r="K24" i="14"/>
  <c r="H26" i="13"/>
  <c r="F26" i="13"/>
  <c r="K25" i="13"/>
  <c r="K24" i="13"/>
  <c r="G27" i="12"/>
  <c r="F27" i="12"/>
  <c r="E27" i="12"/>
  <c r="D27" i="12"/>
  <c r="H26" i="12"/>
  <c r="H25" i="12"/>
  <c r="H24" i="12"/>
  <c r="H27" i="12" s="1"/>
  <c r="H26" i="11"/>
  <c r="F26" i="11"/>
  <c r="K25" i="11"/>
  <c r="K24" i="11"/>
  <c r="H26" i="10"/>
  <c r="F26" i="10"/>
  <c r="D26" i="10"/>
  <c r="K25" i="10"/>
  <c r="K24" i="10"/>
  <c r="J26" i="9"/>
  <c r="H26" i="9"/>
  <c r="F26" i="9"/>
  <c r="D26" i="9"/>
  <c r="K25" i="9"/>
  <c r="K24" i="9"/>
  <c r="J26" i="8"/>
  <c r="H26" i="8"/>
  <c r="F26" i="8"/>
  <c r="D26" i="8"/>
  <c r="K25" i="8"/>
  <c r="K24" i="8"/>
  <c r="J26" i="7"/>
  <c r="H26" i="7"/>
  <c r="F26" i="7"/>
  <c r="D26" i="7"/>
  <c r="K25" i="7"/>
  <c r="K24" i="7"/>
  <c r="G26" i="6"/>
  <c r="H24" i="6"/>
  <c r="G26" i="5"/>
  <c r="H26" i="5"/>
  <c r="K26" i="26" l="1"/>
  <c r="K26" i="18"/>
  <c r="K26" i="25"/>
  <c r="K26" i="17"/>
  <c r="K26" i="14"/>
  <c r="K26" i="11"/>
  <c r="K26" i="10"/>
  <c r="K26" i="9"/>
  <c r="K26" i="27"/>
  <c r="K26" i="23"/>
  <c r="H26" i="22"/>
  <c r="K26" i="20"/>
  <c r="K26" i="19"/>
  <c r="H26" i="16"/>
  <c r="K26" i="15"/>
  <c r="K26" i="13"/>
  <c r="K26" i="8"/>
  <c r="K26" i="7"/>
  <c r="H26" i="6"/>
  <c r="H26" i="43"/>
</calcChain>
</file>

<file path=xl/sharedStrings.xml><?xml version="1.0" encoding="utf-8"?>
<sst xmlns="http://schemas.openxmlformats.org/spreadsheetml/2006/main" count="1470" uniqueCount="292">
  <si>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</si>
  <si>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</si>
  <si>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</si>
  <si>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</si>
  <si>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</si>
  <si>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</si>
  <si>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</si>
  <si>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</si>
  <si>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ACTIVIDAD 1.1</t>
  </si>
  <si>
    <t>ACTIVIDAD 1.2</t>
  </si>
  <si>
    <t>MATRIZ DE INDICADORES PARA RESULTADOS (MIR)</t>
  </si>
  <si>
    <t>CLAVE DEL Pp</t>
  </si>
  <si>
    <t>NOMBRE DEL PROGRAMA PRESUPUESTARIO (Pp)</t>
  </si>
  <si>
    <t>AÑO</t>
  </si>
  <si>
    <t>CLAVE DE LA UR</t>
  </si>
  <si>
    <t>NOMBRE DE LA UNIDAD RESPONSABLE (UR)</t>
  </si>
  <si>
    <t>COMPONENTE 2</t>
  </si>
  <si>
    <t>ACTIVIDAD 2.1</t>
  </si>
  <si>
    <t>Variación porcentual de población de 18 años y más que visualiza una problemática en baches en calles y avenidas</t>
  </si>
  <si>
    <t>(Porcentaje de población de 18 años y más que visualiza una problemática en baches en calles y avenidas en periodo actual / Porcentaje de población de 18 años y más que visualiza una problemática en baches en calles y avenidas en periodo previo) - 1 * 100</t>
  </si>
  <si>
    <t>Las condiciones políticas, sociales y económicas son adecuadas para la operación del Ayuntamiento</t>
  </si>
  <si>
    <t>Porcentaje de cobertura de las obras de infraestructura y el equipamiento urbano</t>
  </si>
  <si>
    <t>Vialidades del Municipio modernizadas y rehabilitadas</t>
  </si>
  <si>
    <t xml:space="preserve">Porcentaje de superficie de vialidades modernizada y rehabilitada </t>
  </si>
  <si>
    <t>Las obras cumplen los lineamientos del programa, se cuenta con proyectos ejecutivos, derechos de vía liberados</t>
  </si>
  <si>
    <t>Pavimentación en calles y avenidas</t>
  </si>
  <si>
    <t>Porcentaje de cumplimiento en la construcción de pavimentos nuevos</t>
  </si>
  <si>
    <t>Rehabilitación de vialidades con recarpeteo</t>
  </si>
  <si>
    <t>Porcentaje de cumplimiento en la rehabilitación de pavimentos con recarpeteo</t>
  </si>
  <si>
    <t>ACTIVIDAD 1.3</t>
  </si>
  <si>
    <t>Rehabilitación de vialidades con bacheo</t>
  </si>
  <si>
    <t>Porcentaje de cumplimiento en la rehabilitación de pavimentos con bacheo</t>
  </si>
  <si>
    <t>ACTIVIDAD 1.4</t>
  </si>
  <si>
    <t>Rehabilitación de cruceros con concreto hidraúlico</t>
  </si>
  <si>
    <t>Porcentaje de cumplimiento en la rehabilitación de cruceros con concreto hidraúlico</t>
  </si>
  <si>
    <t>ACTIVIDAD 1.5</t>
  </si>
  <si>
    <t>Obras de infraestructura hidráulica realizadas</t>
  </si>
  <si>
    <t>Promedio simple de cumplimiento en la ejecución de obras de infraestructura hidráulica</t>
  </si>
  <si>
    <t>Ampliación de red de agua potable</t>
  </si>
  <si>
    <t>Porcentaje de cumplimiento en la ampliación de la red de agua potable</t>
  </si>
  <si>
    <t>ACTIVIDAD 2.2</t>
  </si>
  <si>
    <t>ACTIVIDAD 2.3</t>
  </si>
  <si>
    <t>COMPONENTE 3</t>
  </si>
  <si>
    <t>Obras de equipamiento urbano realizadas</t>
  </si>
  <si>
    <t>Variación porcentual anual de las obras de equipamiento realizadas</t>
  </si>
  <si>
    <t>Se cuenta con solicitud por la Dependencia o Instituto interesado, y la disponibilidad jurídica del inmueble.</t>
  </si>
  <si>
    <t>ACTIVIDAD 3.1</t>
  </si>
  <si>
    <t>Construcción y rehabilitación de unidades deportivas y recreativas</t>
  </si>
  <si>
    <t>Porcentaje de cumplimiento en la construcción y rehabilitación de unidades deportivas y recreativas</t>
  </si>
  <si>
    <t>ACTIVIDAD 3.2</t>
  </si>
  <si>
    <t>ACTIVIDAD 3.3</t>
  </si>
  <si>
    <t>Porcentaje de cumplimiento en la construcción y rehabilitación de parques</t>
  </si>
  <si>
    <t>ACTIVIDAD 3.5</t>
  </si>
  <si>
    <t>COMPONENTE 4</t>
  </si>
  <si>
    <t>Obras de vivienda realizadas</t>
  </si>
  <si>
    <t>Variación porcentual anual de las viviendas beneficiada con obras de vivienda</t>
  </si>
  <si>
    <t>Existe la solicitud del apoyo por parte de la ciudadanía. El municipio cuenta con la capacidad para levantar cuestionarios para acreditación de pobreza extrema</t>
  </si>
  <si>
    <t>ACTIVIDAD 4.1</t>
  </si>
  <si>
    <t>Construcción de cuartos dormitorio</t>
  </si>
  <si>
    <t>Porcentaje de cumplimiento en la construcción de cuartos dormitorio</t>
  </si>
  <si>
    <t>COMPONENTE 5</t>
  </si>
  <si>
    <t>ACTIVIDAD 5.1</t>
  </si>
  <si>
    <t>Supervisión y control de calidad de obra</t>
  </si>
  <si>
    <t>Porcentaje de cumplimiento en la supervisión de obra</t>
  </si>
  <si>
    <t>Acciones para contribuir al cumplimiento de los objetivos sustantivos del Programa presupuestario realizadas</t>
  </si>
  <si>
    <t>Se cuenta con el presupuesto necesario para el cumplimiento de la actividad.</t>
  </si>
  <si>
    <t>FICHA TÉCNICA DEL INDICADOR DE LA MIR</t>
  </si>
  <si>
    <t>ELEMENTOS DEL INDICADOR</t>
  </si>
  <si>
    <t>DIMENSIÓN A MEDIR</t>
  </si>
  <si>
    <t>Eficacia</t>
  </si>
  <si>
    <t>NOMBRE</t>
  </si>
  <si>
    <t>DEFINICIÓN</t>
  </si>
  <si>
    <t>MÉTODO DE CÁLCULO</t>
  </si>
  <si>
    <t>UNIDAD DE MEDIDA</t>
  </si>
  <si>
    <t>Porcentaje</t>
  </si>
  <si>
    <t>FRECUENCIA DE MEDICIÓN</t>
  </si>
  <si>
    <t>Anual</t>
  </si>
  <si>
    <t>LÍNEA BASE</t>
  </si>
  <si>
    <t>N/A</t>
  </si>
  <si>
    <t>SENTIDO</t>
  </si>
  <si>
    <t>Descendente</t>
  </si>
  <si>
    <t>TIPO</t>
  </si>
  <si>
    <t>Estratégico</t>
  </si>
  <si>
    <t xml:space="preserve">NIVEL DE LA MIR AL QUE CORRESPONDE </t>
  </si>
  <si>
    <t xml:space="preserve">Fin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</si>
  <si>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</si>
  <si>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</si>
  <si>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</si>
  <si>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</si>
  <si>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</si>
  <si>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</si>
  <si>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</si>
  <si>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</si>
  <si>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</si>
  <si>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</si>
  <si>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</si>
  <si>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</si>
  <si>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 xml:space="preserve">Porcentaje de población de 18 años y más que visualiza una problemática en baches en calles y avenidas en periodo actual </t>
  </si>
  <si>
    <t>No acumulable</t>
  </si>
  <si>
    <t>RESULTADO ESPERADO</t>
  </si>
  <si>
    <t>Ascendente</t>
  </si>
  <si>
    <t>Propósito</t>
  </si>
  <si>
    <t>Habitantes beneficiados con las obras de infraestructura y el equipamiento urbano</t>
  </si>
  <si>
    <t>Habitantes</t>
  </si>
  <si>
    <t>Del total de superficie de vialidades del Municipio, este indicador medirá qué porcentaje fue modernizada y/o rehabilitada.</t>
  </si>
  <si>
    <t>(Superficie (m2) de vialidades modernizadas o rehabilitadas / Superficie total (m2) de vialidades del Municipio) * 100</t>
  </si>
  <si>
    <t>Semestral</t>
  </si>
  <si>
    <t>Componente 1</t>
  </si>
  <si>
    <t>Superficie (m2) de vialidades pavimentadas o rehabilitadas</t>
  </si>
  <si>
    <t>Metros cuadrados</t>
  </si>
  <si>
    <t>Sumable</t>
  </si>
  <si>
    <t>Superficie total (m2) de vialidades del Municipio)</t>
  </si>
  <si>
    <t>Constante</t>
  </si>
  <si>
    <t>Del total de metros cuadrados de pavimentos nuevos programados a construir, este indicador medirá qué porcentaje fueron construidos.</t>
  </si>
  <si>
    <t>(Superficie (m2) de pavimentos nuevos construidos / Superficie (m2) de pavimentos nuevos programados a construir) * 100</t>
  </si>
  <si>
    <t>Trimestral</t>
  </si>
  <si>
    <t>Gestión</t>
  </si>
  <si>
    <t>Actividad 1.1</t>
  </si>
  <si>
    <t>Superficie (m2) de pavimentos nuevos construidos</t>
  </si>
  <si>
    <t>Superficie (m2) de pavimentos nuevos programados a construir</t>
  </si>
  <si>
    <t>Del total de metros cuadrados de pavimentos programados a rehabilitar, este indicador medirá qué porcentaje fueron rehabilitados.</t>
  </si>
  <si>
    <t>(Superficie (m2) de pavimentos rehabilitados con recarpeteo / Superficie (m2) de pavimentos programados a rehabilitar) * 100</t>
  </si>
  <si>
    <t>Actividad 1.2</t>
  </si>
  <si>
    <t>Superficie (m2) de pavimentos rehabilitados con recarpeteo</t>
  </si>
  <si>
    <t>Superficie (m2) de pavimentos programados a rehabilitar</t>
  </si>
  <si>
    <t>Del total de metros cuadrados de bacheo programados a ejecutar, este indicador medirá qué porcentaje fueron ejecutados.</t>
  </si>
  <si>
    <t>(Superficie (m2) de bacheo ejecutada / Superficie (m2) de bacheo programada a ejecutar) * 100</t>
  </si>
  <si>
    <t>Actividad 1.3</t>
  </si>
  <si>
    <t>Superficie (m2) de bacheo ejecutada</t>
  </si>
  <si>
    <t>Superficie (m2) de bacheo programada a ejecutar</t>
  </si>
  <si>
    <t>Del total de cruceros programados a rehabilitar con conncreto hidraúlico, este indicador medirá qué porcentaje fueron rehabilitados.</t>
  </si>
  <si>
    <t>(Número de cruceros rehabilitados con concreto hidraúlico / Número de cruceros programados a rehabilitar con concreto hidraúlico) * 100</t>
  </si>
  <si>
    <t>Actividad 1.4</t>
  </si>
  <si>
    <t>Número de cruceros rehabilitados con concreto hidraúlico</t>
  </si>
  <si>
    <t>Cruceros</t>
  </si>
  <si>
    <t>Número de cruceros programados a rehabilitar con concreto hidraúlico</t>
  </si>
  <si>
    <t xml:space="preserve">Actividad 1.5 </t>
  </si>
  <si>
    <t>Este indicador medirá el promedio de cumplimiento en la ejecución de obras de infraestructura hidráulica (actividades 2.1, 2.2 y 2.3).</t>
  </si>
  <si>
    <t>Componente 2</t>
  </si>
  <si>
    <t xml:space="preserve">Promedio </t>
  </si>
  <si>
    <t>Del total de metros lineales de red de agua potable programados a construir, este indicador medirá qué porcentaje fueron construidos.</t>
  </si>
  <si>
    <t>(Metros lineales de red de agua potable construidos / Metros lineales de red de agua potable programados a construir) * 100</t>
  </si>
  <si>
    <t>Actividad 2.1</t>
  </si>
  <si>
    <t>Metros lineales de red de agua potable construidos</t>
  </si>
  <si>
    <t>Metros Lineales</t>
  </si>
  <si>
    <t>Metros lineales de red de agua potable programados a construir</t>
  </si>
  <si>
    <t>Actividad 2.2</t>
  </si>
  <si>
    <t>Actividad 2.3</t>
  </si>
  <si>
    <t>Porcentaje de cumplimiento en la ejecución de obras de equipamiento urbano</t>
  </si>
  <si>
    <t>Del total de unidades de equipamiento urbano programadas a construir o rehabilitar, este indicador medirá cuántas fueron construidas o rehabilitadas.</t>
  </si>
  <si>
    <t>(Unidades de equipamiento urbano construidas o rehabilitadas / Unidades de equipamiento urbano programadas a construir o rehabilitar) * 100</t>
  </si>
  <si>
    <t>Componente 3</t>
  </si>
  <si>
    <t>Unidades de equipamiento urbano construidas o rehabilitadas</t>
  </si>
  <si>
    <t>Unidad</t>
  </si>
  <si>
    <t>Unidades de equipamiento urbano programadas a construir o rehabilitar</t>
  </si>
  <si>
    <t>Del total de unidades deportivas y recreativas programadas a construir o rehabilitar, este indicador medirá qué porcentaje fueron construidas o rehabilitadas.</t>
  </si>
  <si>
    <t>(Unidades deportivas y recreativas construidas y/o rehabilitadas / Unidades deportivas y recreativas programadas a construir o rehabilitar) * 100</t>
  </si>
  <si>
    <t>Actividad 3.1</t>
  </si>
  <si>
    <t>Unidades deportivas y recreativas construidas y/o rehabilitadas</t>
  </si>
  <si>
    <t>Unidades deportivas y recreativas programadas a construir o rehabilitar</t>
  </si>
  <si>
    <t>Actividadn 3.2</t>
  </si>
  <si>
    <t>Centro</t>
  </si>
  <si>
    <t>Actividadn 3.3</t>
  </si>
  <si>
    <t>Actividadn 3.4</t>
  </si>
  <si>
    <t>Servicio</t>
  </si>
  <si>
    <t>Porcentaje de cumplimiento en la ejecución de obras de mejoramiento de vivienda</t>
  </si>
  <si>
    <t>Del total de obras de mejoramiento de vivienda programadas, este indicador medirá cuántas fueron realizadas.</t>
  </si>
  <si>
    <t>(Viviendas beneficiadas con las obras de vivienda / Viviendas programadas para beneficiar) * 100</t>
  </si>
  <si>
    <t>Componente 4</t>
  </si>
  <si>
    <t>Viviendas beneficiadas con las obras de vivienda</t>
  </si>
  <si>
    <t>Vivienda</t>
  </si>
  <si>
    <t>Viviendas programadas para beneficiar con las obras de vivienda</t>
  </si>
  <si>
    <t>Del total de cuartos dormitorio programados a construir, este indicador medirá qué porcentaje fueron construidos.</t>
  </si>
  <si>
    <t>(Cuartos dormitorio construidos / Cuartos dormitorio programados a construir) * 100</t>
  </si>
  <si>
    <t>Actividad 4.1</t>
  </si>
  <si>
    <t>Cuartos dormitorio construidos</t>
  </si>
  <si>
    <t>Cuarto</t>
  </si>
  <si>
    <t>Cuartos dormitorio programados a construir</t>
  </si>
  <si>
    <t>Componente 5</t>
  </si>
  <si>
    <t>Del total de servicios de supervisión programados a realizar, este indicador medirá qué porcentaje fueron realizados.</t>
  </si>
  <si>
    <t>(Servicios de supervisión realizados / Servicios de supervisión programados a realizar) * 100</t>
  </si>
  <si>
    <t>Servicios de supervisión realizados</t>
  </si>
  <si>
    <t>Servicios de supervisión programados a realizar</t>
  </si>
  <si>
    <t>Actividad 5.2</t>
  </si>
  <si>
    <t>Contribuir al Desarrollo Urbano del Municipio Navojoa mediante la ejecución de Obras de Infraestructura y Equipamiento Urbano.</t>
  </si>
  <si>
    <t>La población del municipio de Navojoa tiene obras de infraestructura y equipamiento urbano</t>
  </si>
  <si>
    <t>Programa Operativo Anual 2023; Reporte de Metas de la Cuenta Pública que se elaborará al término de cada trimestre</t>
  </si>
  <si>
    <t>Existen solicitudes ciudadanas documentadas</t>
  </si>
  <si>
    <t>Existencia de asfalto y producción de carpeta en la ciudad y tener condiciones meteorológicas adecuadas</t>
  </si>
  <si>
    <t>Rehabilitacion de calles y caminos rurales de Terracerias</t>
  </si>
  <si>
    <t>Porcentaje de cumplimiento en la rehabiltacion de Terracerias</t>
  </si>
  <si>
    <t>Se cuenta con solicitud de la ciudadanía y se cumplen los lineamientos del programa FAISM</t>
  </si>
  <si>
    <t>Construcción y rehabilitación de drenajes sanitarios</t>
  </si>
  <si>
    <t>Porcentaje de cumplimiento en la rehabilitación de drenajes sanitarios</t>
  </si>
  <si>
    <t>Construcción de Pozos</t>
  </si>
  <si>
    <t>Porcentaje de cumplimiento en la construcción de pozos para extraccion de Agua Potable</t>
  </si>
  <si>
    <t>Construcción y rehabilitación de centros de salud municipal</t>
  </si>
  <si>
    <t>Porcentaje de cumplimiento en la construcción y rehabilitación de centros de salud municipal</t>
  </si>
  <si>
    <t xml:space="preserve">Ampliaciones de red eléctrica </t>
  </si>
  <si>
    <t xml:space="preserve">Porcentaje de cumplimiento en la verificación de Ampliaciones de Red eléctrica </t>
  </si>
  <si>
    <t>Selección adecuada de los beneficiados, condiciones adecuadas en los lugares de los trabajos</t>
  </si>
  <si>
    <t>Porcentaje de cumplimiento en la elaboración de informes de SIUE</t>
  </si>
  <si>
    <t>Porcentaje de cumplimiento en la elaboración de informes mensuales</t>
  </si>
  <si>
    <t>Elaboracion de Informes de Actividades Mensuales</t>
  </si>
  <si>
    <t>Contribuir al Desarrollo Urbano del Municipio de Navojoa mediante la ejecución de Obras de Infraestructura y el Equipamiento Urbano</t>
  </si>
  <si>
    <t>Del total de habitantes del Municipio de Navojoa, este indicador medirá qué porcentaje se benefició con las obras de infraestructura y equipamiento urbano.</t>
  </si>
  <si>
    <t>(Habitantes beneficiados con las obras de infraestructura y el equipamiento urbano / Habitantes del Municipio de Navojoa) * 100</t>
  </si>
  <si>
    <t>Porcentaje de población de 18 años y más que visualiza una problemática en baches en calles y avenidas en periodo previo</t>
  </si>
  <si>
    <t>Habitantes del Municipio de Navojoa</t>
  </si>
  <si>
    <t>ACTIVIDAD 5.2</t>
  </si>
  <si>
    <t>Supervision de Obras Publicas Inicio, Proceso y Entrega por parte de nuestras autoridades</t>
  </si>
  <si>
    <t>Se cuentra con un programa de Incios y Entregas de Obras.</t>
  </si>
  <si>
    <t>Porcentaje de cumplimiento en calles y caminos rehabilitados</t>
  </si>
  <si>
    <t>Del total de metros cuadrados programados a rehabilitar, este indicador medirá qué porcentaje fueron rehabilitados.</t>
  </si>
  <si>
    <t>(Superficie (m2) de terracerias rehabilitadas / Superficie (m2) Terracerias a rehabilitar) * 100</t>
  </si>
  <si>
    <t>Rehabilitacion calles y caminos de Terracerias</t>
  </si>
  <si>
    <t>Superficie (m2) de terracerias rehabilitadas</t>
  </si>
  <si>
    <t>Superficie (m2) Terracerias a rehabilitar</t>
  </si>
  <si>
    <t>Porcentaje de cumplimiento en la ampliación de la red de agua potable + Porcentaje de cumplimiento en la ampliación de la red de drenaje sanitario + Porcentaje de cumplimiento en la construcción de pozos de agua potable / 3</t>
  </si>
  <si>
    <t>Porcentaje de cumplimiento en la ampliación de la red de drenaje sanitario</t>
  </si>
  <si>
    <t>Porcentaje de cumplimiento en la construcción de pozos de agua potable</t>
  </si>
  <si>
    <t>Porcentaje de cumplimiento en la construccion de lineas de drenaje sanitario</t>
  </si>
  <si>
    <t>Del total de Drenaje Sanitario rehabilitado, este indicador medirá cuántas se rehabilitaron.</t>
  </si>
  <si>
    <t>(Drenajes Rehabilitados / Drenajes  programados a rehabilitar) x 100</t>
  </si>
  <si>
    <t>Construcción y rehabilitación de Drenajes Sanitarios</t>
  </si>
  <si>
    <t>Drenajes rehabilitados</t>
  </si>
  <si>
    <t>Drenajes programados a rehabilitar</t>
  </si>
  <si>
    <t>obras</t>
  </si>
  <si>
    <t>Del total de pozos de agua potable programados a construir, este indicador medirá qué porcentaje fueron construidas.</t>
  </si>
  <si>
    <t>(Número de pozos de agua potable construidos / Número de pozos de agua potable programados a construir) * 100</t>
  </si>
  <si>
    <t>Construcción de pozos de agua potable</t>
  </si>
  <si>
    <t>Número de pozos de agua potable construidas</t>
  </si>
  <si>
    <t xml:space="preserve"> Número de pozos de agua potable programados a construir</t>
  </si>
  <si>
    <t>pozos de agua potable</t>
  </si>
  <si>
    <t>Del total de centros de salud programados a construir, este indicador medirá qué porcentaje fueron construidos.</t>
  </si>
  <si>
    <t>(Centros de salud rehabilitados / Centros de salud programados a construir) * 100</t>
  </si>
  <si>
    <t>Porcentaje de cumplimiento en la  rehabilitación de centros de salud</t>
  </si>
  <si>
    <t>Rehabilitación de centros de Salud</t>
  </si>
  <si>
    <t>Centros de salud rehabilitados</t>
  </si>
  <si>
    <t>Centros de salud programados a rehabilitar</t>
  </si>
  <si>
    <t>Porcentaje de cumplimiento en la rehabilitación de infraestructura de cultura y recreacion</t>
  </si>
  <si>
    <t>Del total de obras programados a construir o rehabilitar, este indicador medirá qué porcentaje fueron construidos o rehabilitados.</t>
  </si>
  <si>
    <t>(Número de obras construidos o rehabilitados / Número de obras programados a construir o rehabilitar) * 100</t>
  </si>
  <si>
    <t>Construcción y rehabilitación de infraestructura de cultura y recreacion</t>
  </si>
  <si>
    <t>obra</t>
  </si>
  <si>
    <t>Número de obras construidos o rehabilitados</t>
  </si>
  <si>
    <t>Número de obras programados a construir o rehabilitar</t>
  </si>
  <si>
    <t>Porcentaje de cumplimiento en la ampliacion de red electrica</t>
  </si>
  <si>
    <t>Del total de red electrica a modernizar o construir, este indicador medirá qué porcentaje fueron modernizados o construidos.</t>
  </si>
  <si>
    <t>(Número de ampliaciones electricas construidas / Número de Ampliaciones electricas programados a modernizar o construir) * 100</t>
  </si>
  <si>
    <t>Ampliacion de Red Electrica</t>
  </si>
  <si>
    <t>Número de obras construidas</t>
  </si>
  <si>
    <t>Número de obras programados a constrir</t>
  </si>
  <si>
    <t xml:space="preserve">Informes de Actividades realizados </t>
  </si>
  <si>
    <t>Informes de Actividades programados a realizar</t>
  </si>
  <si>
    <t>Informe</t>
  </si>
  <si>
    <t xml:space="preserve">Porcentaje de cumplimiento en la realización de acciones de informes de cumplimiento relacionados con obra, supervisiones y entregas de obra </t>
  </si>
  <si>
    <t>Determina el porcentaje de cumplimiento en informesde obra y supervisiones de obra</t>
  </si>
  <si>
    <t>(Informes mensuales y Supervisiones realizados / Informes mensuales y supervisiones programados a realizar) * 100</t>
  </si>
  <si>
    <t>Acciones para contibuir al cumplimiento e informar a la ciudadania y Supervision de obra</t>
  </si>
  <si>
    <t>Porcentaje de cumplimiento en Informes Mensuales de actividades</t>
  </si>
  <si>
    <t>Del total de Informes mensuales programados a realizar, este indicador medirá qué porcentaje fueron realizados.</t>
  </si>
  <si>
    <t>(Informes de actividades realizados / Informes de Actividades programados a realizar) * 100</t>
  </si>
  <si>
    <t>Informes de Actividades Mensuales</t>
  </si>
  <si>
    <t>Informes de Actividades realizados</t>
  </si>
  <si>
    <t>Informes de actividades programados a realizar</t>
  </si>
  <si>
    <t>Supervisión de obra</t>
  </si>
  <si>
    <t>Supervisión de Obra realizadas</t>
  </si>
  <si>
    <t>Supervisión de Obras programados a realizar</t>
  </si>
  <si>
    <t>Supervision</t>
  </si>
  <si>
    <t xml:space="preserve">Encuesta Nacional . INEGI. 2023. </t>
  </si>
  <si>
    <t>Programa Operativo Anual 2024; Reporte de Metas de la Cuenta Pública que se elaborará al término de cada trimestre</t>
  </si>
  <si>
    <t>Programa Operativo Anual 2025; Reporte de Metas de la Cuenta Pública que se elaborará al término de cada trimestre</t>
  </si>
  <si>
    <t>Se cuenta con una cartera de obras por ejecutar en la Administracion 2024-2027</t>
  </si>
  <si>
    <t>Se cuenta con una cartera de obras por ejecutar en la Administracion 2024-2027, en coordinacion con el Instituto del Deporte</t>
  </si>
  <si>
    <t>Se cuenta con una cartera de obras por ejecutar en la Administracion 2024-2027, en coordinacion con la Direccion de Salud</t>
  </si>
  <si>
    <t>Programa Operativo Anual 2025; Reporte de Metas y Objetivos que se elaborará al término de cada trimestre</t>
  </si>
  <si>
    <t>Este indicador medirá la variación porcentual entre el porcentaje de población de 18 años y más que visualiza una problemática en baches en calles y avenidas en 2023 y 2024.</t>
  </si>
  <si>
    <r>
      <t xml:space="preserve">Porcentaje de población de 18 años y más que visualiza una problemática en baches en calles y avenidas en 2024:
Marzo: 98.20
Junio: 93.00
Septiembre: 97.90
Diciembre: 98.90
</t>
    </r>
    <r>
      <rPr>
        <b/>
        <sz val="11"/>
        <rFont val="Calibri"/>
        <family val="2"/>
        <scheme val="minor"/>
      </rPr>
      <t>Promedio: 97</t>
    </r>
  </si>
  <si>
    <t>MUNICIPIO DE NAVOJOA</t>
  </si>
  <si>
    <t>NO. DEL EJE RECTOR DEL PMD</t>
  </si>
  <si>
    <t>NOMBRE DEL EJE RECTOR DEL PLAN MUNICIPAL DE DESARROLLO (PMD)</t>
  </si>
  <si>
    <t>SECRETARÍA DE INFRAESTRUCTURA URBANA Y ECOLOGÍA</t>
  </si>
  <si>
    <t>DOP</t>
  </si>
  <si>
    <t>RESULTADO</t>
  </si>
  <si>
    <t>RESULTAADO</t>
  </si>
  <si>
    <t>100$%</t>
  </si>
  <si>
    <t>RESULTADO5</t>
  </si>
  <si>
    <t>HN</t>
  </si>
  <si>
    <t>POLITICA Y PLANEACIÓN DEL DESARROLLO URBANO, VIVIENDA Y ASENTAMIENTOS HUMANOS</t>
  </si>
  <si>
    <t>URBANISMO SOSTENIBLE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</si>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</sst>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43" fontId="4" fillId="0" borderId="1" xfId="0" applyNumberFormat="1" applyFont="1" applyFill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9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3" fontId="4" fillId="3" borderId="1" xfId="1" applyNumberFormat="1" applyFont="1" applyFill="1" applyBorder="1" applyAlignment="1">
      <alignment horizontal="center" vertical="center"/>
    </xf>
    <xf numFmtId="43" fontId="4" fillId="3" borderId="1" xfId="2" applyNumberFormat="1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9" fontId="4" fillId="3" borderId="1" xfId="2" applyNumberFormat="1" applyFont="1" applyFill="1" applyBorder="1" applyAlignment="1">
      <alignment horizontal="center" vertical="center"/>
    </xf>
    <xf numFmtId="9" fontId="4" fillId="3" borderId="1" xfId="1" applyNumberFormat="1" applyFont="1" applyFill="1" applyBorder="1" applyAlignment="1">
      <alignment horizontal="center" vertical="center"/>
    </xf>
    <xf numFmtId="9" fontId="4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5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  <xf numFmtId="0" fontId="5" fillId="3" borderId="7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</xdr:col>
      <xdr:colOff>518160</xdr:colOff>
      <xdr:row>1</xdr:row>
      <xdr:rowOff>205740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38100" y="15240"/>
          <a:ext cx="1539240" cy="449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selection activeCell="B4" sqref="B4:D4"/>
    </sheetView>
  </sheetViews>
  <sheetFormatPr baseColWidth="10" defaultColWidth="11.44140625" defaultRowHeight="14.4" x14ac:dyDescent="0.3"/>
  <cols>
    <col min="1" max="1" width="16.6640625" style="24" customWidth="1"/>
    <col min="2" max="2" width="36.44140625" style="24" customWidth="1"/>
    <col min="3" max="3" width="23.33203125" style="24" customWidth="1"/>
    <col min="4" max="4" width="24.109375" style="24" customWidth="1"/>
    <col min="5" max="5" width="29" style="24" customWidth="1"/>
    <col min="6" max="16384" width="11.44140625" style="24"/>
  </cols>
  <sheetData>
    <row r="1" spans="1:6" ht="20.399999999999999" customHeight="1" x14ac:dyDescent="0.3">
      <c r="A1" s="46" t="s">
        <v>279</v>
      </c>
      <c r="B1" s="47"/>
      <c r="C1" s="47"/>
      <c r="D1" s="47"/>
      <c r="E1" s="48"/>
    </row>
    <row r="2" spans="1:6" ht="21.6" customHeight="1" x14ac:dyDescent="0.3">
      <c r="A2" s="51" t="s">
        <v>10</v>
      </c>
      <c r="B2" s="52"/>
      <c r="C2" s="52"/>
      <c r="D2" s="52"/>
      <c r="E2" s="53"/>
    </row>
    <row r="3" spans="1:6" ht="19.95" customHeight="1" x14ac:dyDescent="0.3">
      <c r="A3" s="3" t="s">
        <v>11</v>
      </c>
      <c r="B3" s="54" t="s">
        <v>12</v>
      </c>
      <c r="C3" s="55"/>
      <c r="D3" s="55"/>
      <c r="E3" s="2" t="s">
        <v>13</v>
      </c>
    </row>
    <row r="4" spans="1:6" ht="19.95" customHeight="1" x14ac:dyDescent="0.3">
      <c r="A4" s="28" t="s">
        <v>288</v>
      </c>
      <c r="B4" s="56" t="s">
        <v>289</v>
      </c>
      <c r="C4" s="56"/>
      <c r="D4" s="56"/>
      <c r="E4" s="1">
        <v>2025</v>
      </c>
    </row>
    <row r="5" spans="1:6" ht="36" customHeight="1" x14ac:dyDescent="0.3">
      <c r="A5" s="4" t="s">
        <v>280</v>
      </c>
      <c r="B5" s="49" t="s">
        <v>281</v>
      </c>
      <c r="C5" s="49"/>
      <c r="D5" s="49"/>
      <c r="E5" s="49"/>
    </row>
    <row r="6" spans="1:6" ht="19.95" customHeight="1" x14ac:dyDescent="0.3">
      <c r="A6" s="28">
        <v>2</v>
      </c>
      <c r="B6" s="50" t="s">
        <v>290</v>
      </c>
      <c r="C6" s="50"/>
      <c r="D6" s="50"/>
      <c r="E6" s="50"/>
    </row>
    <row r="7" spans="1:6" ht="19.95" customHeight="1" x14ac:dyDescent="0.3">
      <c r="A7" s="2" t="s">
        <v>14</v>
      </c>
      <c r="B7" s="49" t="s">
        <v>15</v>
      </c>
      <c r="C7" s="49"/>
      <c r="D7" s="49"/>
      <c r="E7" s="49"/>
    </row>
    <row r="8" spans="1:6" ht="19.95" customHeight="1" x14ac:dyDescent="0.3">
      <c r="A8" s="28" t="s">
        <v>283</v>
      </c>
      <c r="B8" s="50" t="s">
        <v>282</v>
      </c>
      <c r="C8" s="50"/>
      <c r="D8" s="50"/>
      <c r="E8" s="50"/>
    </row>
    <row r="10" spans="1:6" x14ac:dyDescent="0.3">
      <c r="A10" s="25" t="s">
        <v>0</v>
      </c>
      <c r="B10" s="25" t="s">
        <v>1</v>
      </c>
      <c r="C10" s="25" t="s">
        <v>2</v>
      </c>
      <c r="D10" s="25" t="s">
        <v>3</v>
      </c>
      <c r="E10" s="25" t="s">
        <v>4</v>
      </c>
    </row>
    <row r="11" spans="1:6" ht="72" x14ac:dyDescent="0.3">
      <c r="A11" s="5" t="s">
        <v>5</v>
      </c>
      <c r="B11" s="26" t="s">
        <v>184</v>
      </c>
      <c r="C11" s="26" t="s">
        <v>18</v>
      </c>
      <c r="D11" s="26" t="s">
        <v>270</v>
      </c>
      <c r="E11" s="26" t="s">
        <v>20</v>
      </c>
      <c r="F11" s="27"/>
    </row>
    <row r="12" spans="1:6" ht="72" x14ac:dyDescent="0.3">
      <c r="A12" s="5" t="s">
        <v>6</v>
      </c>
      <c r="B12" s="26" t="s">
        <v>185</v>
      </c>
      <c r="C12" s="26" t="s">
        <v>21</v>
      </c>
      <c r="D12" s="26" t="s">
        <v>272</v>
      </c>
      <c r="E12" s="26" t="s">
        <v>187</v>
      </c>
      <c r="F12" s="27"/>
    </row>
    <row r="13" spans="1:6" ht="72" x14ac:dyDescent="0.3">
      <c r="A13" s="5" t="s">
        <v>7</v>
      </c>
      <c r="B13" s="5" t="s">
        <v>22</v>
      </c>
      <c r="C13" s="5" t="s">
        <v>23</v>
      </c>
      <c r="D13" s="5" t="s">
        <v>272</v>
      </c>
      <c r="E13" s="5" t="s">
        <v>24</v>
      </c>
      <c r="F13" s="27"/>
    </row>
    <row r="14" spans="1:6" ht="72" x14ac:dyDescent="0.3">
      <c r="A14" s="5" t="s">
        <v>8</v>
      </c>
      <c r="B14" s="26" t="s">
        <v>25</v>
      </c>
      <c r="C14" s="26" t="s">
        <v>26</v>
      </c>
      <c r="D14" s="26" t="s">
        <v>272</v>
      </c>
      <c r="E14" s="26" t="s">
        <v>273</v>
      </c>
      <c r="F14" s="27"/>
    </row>
    <row r="15" spans="1:6" ht="72" x14ac:dyDescent="0.3">
      <c r="A15" s="5" t="s">
        <v>9</v>
      </c>
      <c r="B15" s="26" t="s">
        <v>27</v>
      </c>
      <c r="C15" s="26" t="s">
        <v>28</v>
      </c>
      <c r="D15" s="26" t="s">
        <v>272</v>
      </c>
      <c r="E15" s="26" t="s">
        <v>188</v>
      </c>
      <c r="F15" s="27"/>
    </row>
    <row r="16" spans="1:6" ht="72" x14ac:dyDescent="0.3">
      <c r="A16" s="5" t="s">
        <v>29</v>
      </c>
      <c r="B16" s="26" t="s">
        <v>30</v>
      </c>
      <c r="C16" s="26" t="s">
        <v>31</v>
      </c>
      <c r="D16" s="26" t="s">
        <v>272</v>
      </c>
      <c r="E16" s="26" t="s">
        <v>188</v>
      </c>
      <c r="F16" s="27"/>
    </row>
    <row r="17" spans="1:6" ht="72" x14ac:dyDescent="0.3">
      <c r="A17" s="5" t="s">
        <v>32</v>
      </c>
      <c r="B17" s="26" t="s">
        <v>33</v>
      </c>
      <c r="C17" s="26" t="s">
        <v>34</v>
      </c>
      <c r="D17" s="26" t="s">
        <v>186</v>
      </c>
      <c r="E17" s="26" t="s">
        <v>273</v>
      </c>
      <c r="F17" s="27"/>
    </row>
    <row r="18" spans="1:6" ht="72" x14ac:dyDescent="0.3">
      <c r="A18" s="5" t="s">
        <v>35</v>
      </c>
      <c r="B18" s="26" t="s">
        <v>189</v>
      </c>
      <c r="C18" s="26" t="s">
        <v>190</v>
      </c>
      <c r="D18" s="26" t="s">
        <v>271</v>
      </c>
      <c r="E18" s="26" t="s">
        <v>273</v>
      </c>
      <c r="F18" s="27"/>
    </row>
    <row r="19" spans="1:6" ht="72" x14ac:dyDescent="0.3">
      <c r="A19" s="5" t="s">
        <v>16</v>
      </c>
      <c r="B19" s="5" t="s">
        <v>36</v>
      </c>
      <c r="C19" s="5" t="s">
        <v>37</v>
      </c>
      <c r="D19" s="5" t="s">
        <v>272</v>
      </c>
      <c r="E19" s="5" t="s">
        <v>191</v>
      </c>
      <c r="F19" s="27"/>
    </row>
    <row r="20" spans="1:6" ht="72" x14ac:dyDescent="0.3">
      <c r="A20" s="5" t="s">
        <v>17</v>
      </c>
      <c r="B20" s="26" t="s">
        <v>38</v>
      </c>
      <c r="C20" s="26" t="s">
        <v>39</v>
      </c>
      <c r="D20" s="26" t="s">
        <v>271</v>
      </c>
      <c r="E20" s="26" t="s">
        <v>273</v>
      </c>
      <c r="F20" s="27"/>
    </row>
    <row r="21" spans="1:6" ht="72" x14ac:dyDescent="0.3">
      <c r="A21" s="5" t="s">
        <v>40</v>
      </c>
      <c r="B21" s="26" t="s">
        <v>192</v>
      </c>
      <c r="C21" s="26" t="s">
        <v>193</v>
      </c>
      <c r="D21" s="26" t="s">
        <v>272</v>
      </c>
      <c r="E21" s="26" t="s">
        <v>273</v>
      </c>
      <c r="F21" s="27"/>
    </row>
    <row r="22" spans="1:6" ht="72" x14ac:dyDescent="0.3">
      <c r="A22" s="5" t="s">
        <v>41</v>
      </c>
      <c r="B22" s="26" t="s">
        <v>194</v>
      </c>
      <c r="C22" s="26" t="s">
        <v>195</v>
      </c>
      <c r="D22" s="26" t="s">
        <v>272</v>
      </c>
      <c r="E22" s="26" t="s">
        <v>273</v>
      </c>
      <c r="F22" s="27"/>
    </row>
    <row r="23" spans="1:6" ht="72" x14ac:dyDescent="0.3">
      <c r="A23" s="5" t="s">
        <v>42</v>
      </c>
      <c r="B23" s="5" t="s">
        <v>43</v>
      </c>
      <c r="C23" s="5" t="s">
        <v>44</v>
      </c>
      <c r="D23" s="5" t="s">
        <v>272</v>
      </c>
      <c r="E23" s="5" t="s">
        <v>45</v>
      </c>
      <c r="F23" s="27"/>
    </row>
    <row r="24" spans="1:6" ht="72" x14ac:dyDescent="0.3">
      <c r="A24" s="5" t="s">
        <v>46</v>
      </c>
      <c r="B24" s="26" t="s">
        <v>47</v>
      </c>
      <c r="C24" s="26" t="s">
        <v>48</v>
      </c>
      <c r="D24" s="26" t="s">
        <v>272</v>
      </c>
      <c r="E24" s="26" t="s">
        <v>274</v>
      </c>
      <c r="F24" s="27"/>
    </row>
    <row r="25" spans="1:6" ht="72" x14ac:dyDescent="0.3">
      <c r="A25" s="5" t="s">
        <v>49</v>
      </c>
      <c r="B25" s="26" t="s">
        <v>196</v>
      </c>
      <c r="C25" s="26" t="s">
        <v>197</v>
      </c>
      <c r="D25" s="26" t="s">
        <v>272</v>
      </c>
      <c r="E25" s="26" t="s">
        <v>275</v>
      </c>
      <c r="F25" s="27"/>
    </row>
    <row r="26" spans="1:6" ht="72" x14ac:dyDescent="0.3">
      <c r="A26" s="5" t="s">
        <v>50</v>
      </c>
      <c r="B26" s="26" t="s">
        <v>243</v>
      </c>
      <c r="C26" s="26" t="s">
        <v>51</v>
      </c>
      <c r="D26" s="26" t="s">
        <v>272</v>
      </c>
      <c r="E26" s="26" t="s">
        <v>273</v>
      </c>
      <c r="F26" s="27"/>
    </row>
    <row r="27" spans="1:6" ht="72" x14ac:dyDescent="0.3">
      <c r="A27" s="5" t="s">
        <v>52</v>
      </c>
      <c r="B27" s="26" t="s">
        <v>198</v>
      </c>
      <c r="C27" s="26" t="s">
        <v>199</v>
      </c>
      <c r="D27" s="26" t="s">
        <v>272</v>
      </c>
      <c r="E27" s="26" t="s">
        <v>273</v>
      </c>
      <c r="F27" s="27"/>
    </row>
    <row r="28" spans="1:6" ht="86.4" x14ac:dyDescent="0.3">
      <c r="A28" s="5" t="s">
        <v>53</v>
      </c>
      <c r="B28" s="5" t="s">
        <v>54</v>
      </c>
      <c r="C28" s="5" t="s">
        <v>55</v>
      </c>
      <c r="D28" s="5" t="s">
        <v>272</v>
      </c>
      <c r="E28" s="5" t="s">
        <v>56</v>
      </c>
      <c r="F28" s="27"/>
    </row>
    <row r="29" spans="1:6" ht="72" x14ac:dyDescent="0.3">
      <c r="A29" s="5" t="s">
        <v>57</v>
      </c>
      <c r="B29" s="26" t="s">
        <v>58</v>
      </c>
      <c r="C29" s="26" t="s">
        <v>59</v>
      </c>
      <c r="D29" s="26" t="s">
        <v>272</v>
      </c>
      <c r="E29" s="26" t="s">
        <v>200</v>
      </c>
      <c r="F29" s="27"/>
    </row>
    <row r="30" spans="1:6" ht="72" x14ac:dyDescent="0.3">
      <c r="A30" s="5" t="s">
        <v>60</v>
      </c>
      <c r="B30" s="26" t="s">
        <v>64</v>
      </c>
      <c r="C30" s="26" t="s">
        <v>201</v>
      </c>
      <c r="D30" s="26" t="s">
        <v>272</v>
      </c>
      <c r="E30" s="26" t="s">
        <v>65</v>
      </c>
      <c r="F30" s="27"/>
    </row>
    <row r="31" spans="1:6" ht="72" x14ac:dyDescent="0.3">
      <c r="A31" s="5" t="s">
        <v>61</v>
      </c>
      <c r="B31" s="26" t="s">
        <v>203</v>
      </c>
      <c r="C31" s="26" t="s">
        <v>202</v>
      </c>
      <c r="D31" s="26" t="s">
        <v>272</v>
      </c>
      <c r="E31" s="26" t="s">
        <v>65</v>
      </c>
      <c r="F31" s="27"/>
    </row>
    <row r="32" spans="1:6" ht="72" x14ac:dyDescent="0.3">
      <c r="A32" s="5" t="s">
        <v>209</v>
      </c>
      <c r="B32" s="26" t="s">
        <v>210</v>
      </c>
      <c r="C32" s="26" t="s">
        <v>202</v>
      </c>
      <c r="D32" s="26" t="s">
        <v>276</v>
      </c>
      <c r="E32" s="26" t="s">
        <v>211</v>
      </c>
    </row>
  </sheetData>
  <mergeCells count="8">
    <mergeCell ref="A1:E1"/>
    <mergeCell ref="B5:E5"/>
    <mergeCell ref="B6:E6"/>
    <mergeCell ref="B7:E7"/>
    <mergeCell ref="B8:E8"/>
    <mergeCell ref="A2:E2"/>
    <mergeCell ref="B3:D3"/>
    <mergeCell ref="B4:D4"/>
  </mergeCells>
  <pageMargins left="0.70866141732283472" right="0.43307086614173229" top="0.74803149606299213" bottom="0.74803149606299213" header="0.31496062992125984" footer="0.31496062992125984"/>
  <pageSetup scale="97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zoomScale="80" zoomScaleNormal="80" zoomScalePageLayoutView="80" workbookViewId="0">
      <selection activeCell="A2" sqref="A2:I7"/>
    </sheetView>
  </sheetViews>
  <sheetFormatPr baseColWidth="10" defaultColWidth="11.44140625" defaultRowHeight="14.4" x14ac:dyDescent="0.3"/>
  <cols>
    <col min="1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44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66" t="s">
        <v>37</v>
      </c>
      <c r="C11" s="66"/>
      <c r="D11" s="66"/>
      <c r="E11" s="66"/>
      <c r="F11" s="66"/>
      <c r="G11" s="66"/>
      <c r="H11" s="66"/>
      <c r="I11" s="66"/>
    </row>
    <row r="12" spans="1:9" s="8" customFormat="1" ht="30" customHeight="1" x14ac:dyDescent="0.3">
      <c r="A12" s="32" t="s">
        <v>71</v>
      </c>
      <c r="B12" s="68" t="s">
        <v>137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218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115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106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9" t="s">
        <v>138</v>
      </c>
      <c r="C19" s="32" t="s">
        <v>85</v>
      </c>
      <c r="D19" s="66" t="s">
        <v>36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47.4" customHeight="1" x14ac:dyDescent="0.3">
      <c r="A24" s="9" t="s">
        <v>39</v>
      </c>
      <c r="B24" s="9" t="s">
        <v>74</v>
      </c>
      <c r="C24" s="9" t="s">
        <v>98</v>
      </c>
      <c r="D24" s="13">
        <v>100</v>
      </c>
      <c r="E24" s="13">
        <v>100</v>
      </c>
      <c r="F24" s="13">
        <v>100</v>
      </c>
      <c r="G24" s="13">
        <v>100</v>
      </c>
      <c r="H24" s="13">
        <f>AVERAGE(E24:F24)</f>
        <v>100</v>
      </c>
      <c r="I24" s="10"/>
    </row>
    <row r="25" spans="1:9" s="8" customFormat="1" ht="51" customHeight="1" x14ac:dyDescent="0.3">
      <c r="A25" s="9" t="s">
        <v>219</v>
      </c>
      <c r="B25" s="9" t="s">
        <v>74</v>
      </c>
      <c r="C25" s="9" t="s">
        <v>98</v>
      </c>
      <c r="D25" s="13">
        <v>35</v>
      </c>
      <c r="E25" s="13">
        <v>35</v>
      </c>
      <c r="F25" s="13">
        <v>35</v>
      </c>
      <c r="G25" s="13">
        <v>35</v>
      </c>
      <c r="H25" s="13">
        <f>AVERAGE(E25)</f>
        <v>35</v>
      </c>
      <c r="I25" s="10"/>
    </row>
    <row r="26" spans="1:9" s="8" customFormat="1" ht="46.2" customHeight="1" x14ac:dyDescent="0.3">
      <c r="A26" s="9" t="s">
        <v>220</v>
      </c>
      <c r="B26" s="9" t="s">
        <v>74</v>
      </c>
      <c r="C26" s="9" t="s">
        <v>98</v>
      </c>
      <c r="D26" s="13">
        <v>100</v>
      </c>
      <c r="E26" s="13">
        <v>100</v>
      </c>
      <c r="F26" s="13">
        <v>100</v>
      </c>
      <c r="G26" s="13">
        <v>100</v>
      </c>
      <c r="H26" s="13">
        <f>AVERAGE(G26)</f>
        <v>100</v>
      </c>
      <c r="I26" s="10"/>
    </row>
    <row r="27" spans="1:9" ht="30" customHeight="1" x14ac:dyDescent="0.3">
      <c r="A27" s="29" t="s">
        <v>99</v>
      </c>
      <c r="B27" s="69" t="s">
        <v>139</v>
      </c>
      <c r="C27" s="69"/>
      <c r="D27" s="35">
        <f>AVERAGE(D24:D26)</f>
        <v>78.333333333333329</v>
      </c>
      <c r="E27" s="35">
        <f>AVERAGE(E24:E25)</f>
        <v>67.5</v>
      </c>
      <c r="F27" s="35">
        <f>AVERAGE(F24)</f>
        <v>100</v>
      </c>
      <c r="G27" s="35">
        <f>AVERAGE(G26)</f>
        <v>100</v>
      </c>
      <c r="H27" s="35">
        <f t="shared" ref="H27" si="0">AVERAGE(H24:H26)</f>
        <v>78.333333333333329</v>
      </c>
      <c r="I27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7:C27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="80" zoomScaleNormal="80" zoomScalePageLayoutView="80" workbookViewId="0">
      <selection sqref="A1:L1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39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140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141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142</v>
      </c>
      <c r="C19" s="32" t="s">
        <v>85</v>
      </c>
      <c r="D19" s="66" t="s">
        <v>38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9.95" customHeight="1" x14ac:dyDescent="0.3">
      <c r="A24" s="10" t="s">
        <v>143</v>
      </c>
      <c r="B24" s="10" t="s">
        <v>144</v>
      </c>
      <c r="C24" s="10" t="s">
        <v>110</v>
      </c>
      <c r="D24" s="13">
        <v>100</v>
      </c>
      <c r="E24" s="13">
        <v>100</v>
      </c>
      <c r="F24" s="13">
        <v>400</v>
      </c>
      <c r="G24" s="13">
        <v>400</v>
      </c>
      <c r="H24" s="13">
        <v>500</v>
      </c>
      <c r="I24" s="13">
        <v>4157</v>
      </c>
      <c r="J24" s="13">
        <v>150</v>
      </c>
      <c r="K24" s="13">
        <f>SUM(D24:J24)</f>
        <v>5807</v>
      </c>
      <c r="L24" s="10"/>
    </row>
    <row r="25" spans="1:12" s="8" customFormat="1" ht="49.95" customHeight="1" x14ac:dyDescent="0.3">
      <c r="A25" s="10" t="s">
        <v>145</v>
      </c>
      <c r="B25" s="10" t="s">
        <v>144</v>
      </c>
      <c r="C25" s="10" t="s">
        <v>110</v>
      </c>
      <c r="D25" s="13">
        <v>100</v>
      </c>
      <c r="E25" s="13">
        <v>100</v>
      </c>
      <c r="F25" s="13">
        <f>+F24</f>
        <v>400</v>
      </c>
      <c r="G25" s="13">
        <v>400</v>
      </c>
      <c r="H25" s="13">
        <f>+H24</f>
        <v>500</v>
      </c>
      <c r="I25" s="13">
        <v>4157</v>
      </c>
      <c r="J25" s="13">
        <f>+J24</f>
        <v>150</v>
      </c>
      <c r="K25" s="13">
        <f>SUM(D25:J25)</f>
        <v>5807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6">
        <v>0</v>
      </c>
      <c r="E26" s="40">
        <v>1</v>
      </c>
      <c r="F26" s="33">
        <f t="shared" ref="F26:H26" si="0">+F24/F25</f>
        <v>1</v>
      </c>
      <c r="G26" s="33">
        <v>1</v>
      </c>
      <c r="H26" s="33">
        <f t="shared" si="0"/>
        <v>1</v>
      </c>
      <c r="I26" s="33">
        <v>1</v>
      </c>
      <c r="J26" s="36">
        <v>0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C1"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221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222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223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146</v>
      </c>
      <c r="C19" s="32" t="s">
        <v>85</v>
      </c>
      <c r="D19" s="66" t="s">
        <v>224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4.950000000000003" customHeight="1" x14ac:dyDescent="0.3">
      <c r="A24" s="10" t="s">
        <v>225</v>
      </c>
      <c r="B24" s="10" t="s">
        <v>227</v>
      </c>
      <c r="C24" s="10" t="s">
        <v>110</v>
      </c>
      <c r="D24" s="13">
        <v>2</v>
      </c>
      <c r="E24" s="13">
        <v>2</v>
      </c>
      <c r="F24" s="13">
        <v>8</v>
      </c>
      <c r="G24" s="13">
        <v>8</v>
      </c>
      <c r="H24" s="13">
        <v>8</v>
      </c>
      <c r="I24" s="13">
        <v>12</v>
      </c>
      <c r="J24" s="13">
        <v>3</v>
      </c>
      <c r="K24" s="13">
        <f>SUM(D24:J24)</f>
        <v>43</v>
      </c>
      <c r="L24" s="10"/>
    </row>
    <row r="25" spans="1:12" s="8" customFormat="1" ht="34.950000000000003" customHeight="1" x14ac:dyDescent="0.3">
      <c r="A25" s="10" t="s">
        <v>226</v>
      </c>
      <c r="B25" s="10" t="s">
        <v>227</v>
      </c>
      <c r="C25" s="10" t="s">
        <v>110</v>
      </c>
      <c r="D25" s="13">
        <v>2</v>
      </c>
      <c r="E25" s="13">
        <v>2</v>
      </c>
      <c r="F25" s="13">
        <f>+F24</f>
        <v>8</v>
      </c>
      <c r="G25" s="13">
        <v>8</v>
      </c>
      <c r="H25" s="13">
        <f>+H24</f>
        <v>8</v>
      </c>
      <c r="I25" s="13">
        <v>12</v>
      </c>
      <c r="J25" s="13">
        <f>+J24</f>
        <v>3</v>
      </c>
      <c r="K25" s="13">
        <f>SUM(D25:J25)</f>
        <v>43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41">
        <v>1</v>
      </c>
      <c r="E26" s="41">
        <v>1</v>
      </c>
      <c r="F26" s="33">
        <f>+F24/F25</f>
        <v>1</v>
      </c>
      <c r="G26" s="33">
        <v>1</v>
      </c>
      <c r="H26" s="40">
        <v>1</v>
      </c>
      <c r="I26" s="40">
        <v>1</v>
      </c>
      <c r="J26" s="40"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50" zoomScaleNormal="5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220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228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229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147</v>
      </c>
      <c r="C19" s="32" t="s">
        <v>85</v>
      </c>
      <c r="D19" s="66" t="s">
        <v>230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7.950000000000003" customHeight="1" x14ac:dyDescent="0.3">
      <c r="A24" s="10" t="s">
        <v>231</v>
      </c>
      <c r="B24" s="10" t="s">
        <v>233</v>
      </c>
      <c r="C24" s="10" t="s">
        <v>110</v>
      </c>
      <c r="D24" s="13">
        <v>1</v>
      </c>
      <c r="E24" s="13">
        <v>1</v>
      </c>
      <c r="F24" s="13">
        <v>1</v>
      </c>
      <c r="G24" s="13">
        <v>1</v>
      </c>
      <c r="H24" s="13">
        <v>1</v>
      </c>
      <c r="I24" s="13">
        <v>4</v>
      </c>
      <c r="J24" s="13">
        <v>1</v>
      </c>
      <c r="K24" s="13">
        <f>SUM(D24:J24)</f>
        <v>10</v>
      </c>
      <c r="L24" s="10"/>
    </row>
    <row r="25" spans="1:12" s="8" customFormat="1" ht="43.95" customHeight="1" x14ac:dyDescent="0.3">
      <c r="A25" s="10" t="s">
        <v>232</v>
      </c>
      <c r="B25" s="10" t="s">
        <v>233</v>
      </c>
      <c r="C25" s="10" t="s">
        <v>110</v>
      </c>
      <c r="D25" s="13">
        <v>1</v>
      </c>
      <c r="E25" s="13">
        <v>1</v>
      </c>
      <c r="F25" s="13">
        <v>1</v>
      </c>
      <c r="G25" s="13">
        <v>1</v>
      </c>
      <c r="H25" s="13">
        <v>1</v>
      </c>
      <c r="I25" s="13">
        <v>4</v>
      </c>
      <c r="J25" s="13">
        <v>1</v>
      </c>
      <c r="K25" s="13">
        <f>SUM(D25:J25)</f>
        <v>10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5">
        <v>0</v>
      </c>
      <c r="E26" s="41">
        <v>1</v>
      </c>
      <c r="F26" s="36">
        <v>0</v>
      </c>
      <c r="G26" s="40">
        <v>1</v>
      </c>
      <c r="H26" s="36">
        <v>0</v>
      </c>
      <c r="I26" s="33">
        <f>I24/I25</f>
        <v>1</v>
      </c>
      <c r="J26" s="33">
        <f>J24/J25</f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0" zoomScaleNormal="80" zoomScalePageLayoutView="80" workbookViewId="0">
      <selection activeCell="A2" sqref="A2:I7"/>
    </sheetView>
  </sheetViews>
  <sheetFormatPr baseColWidth="10" defaultColWidth="11.44140625" defaultRowHeight="14.4" x14ac:dyDescent="0.3"/>
  <cols>
    <col min="1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44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66" t="s">
        <v>148</v>
      </c>
      <c r="C11" s="66"/>
      <c r="D11" s="66"/>
      <c r="E11" s="66"/>
      <c r="F11" s="66"/>
      <c r="G11" s="66"/>
      <c r="H11" s="66"/>
      <c r="I11" s="66"/>
    </row>
    <row r="12" spans="1:9" s="8" customFormat="1" ht="30" customHeight="1" x14ac:dyDescent="0.3">
      <c r="A12" s="32" t="s">
        <v>71</v>
      </c>
      <c r="B12" s="68" t="s">
        <v>149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150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106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9" t="s">
        <v>151</v>
      </c>
      <c r="C19" s="32" t="s">
        <v>85</v>
      </c>
      <c r="D19" s="66" t="s">
        <v>43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49.5" customHeight="1" x14ac:dyDescent="0.3">
      <c r="A24" s="10" t="s">
        <v>152</v>
      </c>
      <c r="B24" s="10" t="s">
        <v>153</v>
      </c>
      <c r="C24" s="18" t="s">
        <v>110</v>
      </c>
      <c r="D24" s="13">
        <v>0</v>
      </c>
      <c r="E24" s="13">
        <v>4</v>
      </c>
      <c r="F24" s="17">
        <v>0</v>
      </c>
      <c r="G24" s="13">
        <v>4</v>
      </c>
      <c r="H24" s="13">
        <f>SUM(D24:G24)</f>
        <v>8</v>
      </c>
      <c r="I24" s="10"/>
    </row>
    <row r="25" spans="1:9" s="8" customFormat="1" ht="51" customHeight="1" x14ac:dyDescent="0.3">
      <c r="A25" s="10" t="s">
        <v>154</v>
      </c>
      <c r="B25" s="10" t="s">
        <v>153</v>
      </c>
      <c r="C25" s="18" t="s">
        <v>110</v>
      </c>
      <c r="D25" s="13">
        <v>0</v>
      </c>
      <c r="E25" s="13">
        <v>4</v>
      </c>
      <c r="F25" s="13">
        <v>0</v>
      </c>
      <c r="G25" s="13">
        <v>4</v>
      </c>
      <c r="H25" s="13">
        <f>SUM(D25:G25)</f>
        <v>8</v>
      </c>
      <c r="I25" s="10"/>
    </row>
    <row r="26" spans="1:9" ht="30" customHeight="1" x14ac:dyDescent="0.3">
      <c r="A26" s="29" t="s">
        <v>99</v>
      </c>
      <c r="B26" s="69" t="s">
        <v>74</v>
      </c>
      <c r="C26" s="69"/>
      <c r="D26" s="35">
        <v>0</v>
      </c>
      <c r="E26" s="33">
        <f>+E24/E25</f>
        <v>1</v>
      </c>
      <c r="F26" s="35">
        <v>0</v>
      </c>
      <c r="G26" s="33">
        <f>+G24/G25</f>
        <v>1</v>
      </c>
      <c r="H26" s="33">
        <f>+H24/H25</f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C1"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48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155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156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157</v>
      </c>
      <c r="C19" s="32" t="s">
        <v>85</v>
      </c>
      <c r="D19" s="66" t="s">
        <v>47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5" customHeight="1" x14ac:dyDescent="0.3">
      <c r="A24" s="10" t="s">
        <v>158</v>
      </c>
      <c r="B24" s="10" t="s">
        <v>153</v>
      </c>
      <c r="C24" s="10" t="s">
        <v>110</v>
      </c>
      <c r="D24" s="13">
        <v>1</v>
      </c>
      <c r="E24" s="13">
        <v>1</v>
      </c>
      <c r="F24" s="13">
        <v>1</v>
      </c>
      <c r="G24" s="13">
        <v>1</v>
      </c>
      <c r="H24" s="13">
        <v>1</v>
      </c>
      <c r="I24" s="13">
        <v>0</v>
      </c>
      <c r="J24" s="13">
        <v>1</v>
      </c>
      <c r="K24" s="13">
        <f>SUM(D24:J24)</f>
        <v>6</v>
      </c>
      <c r="L24" s="10"/>
    </row>
    <row r="25" spans="1:12" s="8" customFormat="1" ht="60" customHeight="1" x14ac:dyDescent="0.3">
      <c r="A25" s="10" t="s">
        <v>159</v>
      </c>
      <c r="B25" s="10" t="s">
        <v>153</v>
      </c>
      <c r="C25" s="10" t="s">
        <v>110</v>
      </c>
      <c r="D25" s="13">
        <v>1</v>
      </c>
      <c r="E25" s="13">
        <v>1</v>
      </c>
      <c r="F25" s="13">
        <v>1</v>
      </c>
      <c r="G25" s="13">
        <v>1</v>
      </c>
      <c r="H25" s="13">
        <v>1</v>
      </c>
      <c r="I25" s="13">
        <v>0</v>
      </c>
      <c r="J25" s="13">
        <v>1</v>
      </c>
      <c r="K25" s="13">
        <f>SUM(D25:J25)</f>
        <v>6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 t="shared" ref="D26:H26" si="0">+D24/D25</f>
        <v>1</v>
      </c>
      <c r="E26" s="33">
        <v>1</v>
      </c>
      <c r="F26" s="33">
        <f t="shared" si="0"/>
        <v>1</v>
      </c>
      <c r="G26" s="33">
        <v>1</v>
      </c>
      <c r="H26" s="33">
        <f t="shared" si="0"/>
        <v>1</v>
      </c>
      <c r="I26" s="33">
        <v>0</v>
      </c>
      <c r="J26" s="33">
        <f>+J24/J25</f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5" sqref="A5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236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234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235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160</v>
      </c>
      <c r="C19" s="32" t="s">
        <v>85</v>
      </c>
      <c r="D19" s="66" t="s">
        <v>237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0.200000000000003" customHeight="1" x14ac:dyDescent="0.3">
      <c r="A24" s="10" t="s">
        <v>238</v>
      </c>
      <c r="B24" s="10" t="s">
        <v>161</v>
      </c>
      <c r="C24" s="10" t="s">
        <v>110</v>
      </c>
      <c r="D24" s="13">
        <v>2</v>
      </c>
      <c r="E24" s="13">
        <v>2</v>
      </c>
      <c r="F24" s="13">
        <v>2</v>
      </c>
      <c r="G24" s="13">
        <v>2</v>
      </c>
      <c r="H24" s="13">
        <v>2</v>
      </c>
      <c r="I24" s="13">
        <v>2</v>
      </c>
      <c r="J24" s="13">
        <v>2</v>
      </c>
      <c r="K24" s="13">
        <f>SUM(D24:J24)</f>
        <v>14</v>
      </c>
      <c r="L24" s="10"/>
    </row>
    <row r="25" spans="1:12" s="8" customFormat="1" ht="40.200000000000003" customHeight="1" x14ac:dyDescent="0.3">
      <c r="A25" s="10" t="s">
        <v>239</v>
      </c>
      <c r="B25" s="10" t="s">
        <v>161</v>
      </c>
      <c r="C25" s="10" t="s">
        <v>110</v>
      </c>
      <c r="D25" s="13">
        <v>2</v>
      </c>
      <c r="E25" s="13">
        <v>2</v>
      </c>
      <c r="F25" s="13">
        <v>2</v>
      </c>
      <c r="G25" s="13">
        <v>2</v>
      </c>
      <c r="H25" s="13">
        <v>2</v>
      </c>
      <c r="I25" s="13">
        <v>2</v>
      </c>
      <c r="J25" s="13">
        <v>2</v>
      </c>
      <c r="K25" s="13">
        <f>SUM(D25:J25)</f>
        <v>14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D24/D25</f>
        <v>1</v>
      </c>
      <c r="E26" s="33">
        <v>1</v>
      </c>
      <c r="F26" s="33">
        <f t="shared" ref="F26:I26" si="0">F24/F25</f>
        <v>1</v>
      </c>
      <c r="G26" s="33">
        <v>1</v>
      </c>
      <c r="H26" s="33">
        <f t="shared" si="0"/>
        <v>1</v>
      </c>
      <c r="I26" s="33">
        <f t="shared" si="0"/>
        <v>1</v>
      </c>
      <c r="J26" s="36">
        <v>0</v>
      </c>
      <c r="K26" s="33">
        <f>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5" sqref="A5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240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241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242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162</v>
      </c>
      <c r="C19" s="32" t="s">
        <v>85</v>
      </c>
      <c r="D19" s="66" t="s">
        <v>243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0" customHeight="1" x14ac:dyDescent="0.3">
      <c r="A24" s="10" t="s">
        <v>245</v>
      </c>
      <c r="B24" s="10" t="s">
        <v>244</v>
      </c>
      <c r="C24" s="10" t="s">
        <v>110</v>
      </c>
      <c r="D24" s="13">
        <v>2</v>
      </c>
      <c r="E24" s="13">
        <v>2</v>
      </c>
      <c r="F24" s="13">
        <v>2</v>
      </c>
      <c r="G24" s="13">
        <v>2</v>
      </c>
      <c r="H24" s="13">
        <v>2</v>
      </c>
      <c r="I24" s="13">
        <v>2</v>
      </c>
      <c r="J24" s="13">
        <v>2</v>
      </c>
      <c r="K24" s="13">
        <f>SUM(D24:J24)</f>
        <v>14</v>
      </c>
      <c r="L24" s="10"/>
    </row>
    <row r="25" spans="1:12" s="8" customFormat="1" ht="43.5" customHeight="1" x14ac:dyDescent="0.3">
      <c r="A25" s="10" t="s">
        <v>246</v>
      </c>
      <c r="B25" s="10" t="s">
        <v>244</v>
      </c>
      <c r="C25" s="10" t="s">
        <v>110</v>
      </c>
      <c r="D25" s="13">
        <v>2</v>
      </c>
      <c r="E25" s="13">
        <v>2</v>
      </c>
      <c r="F25" s="13">
        <v>2</v>
      </c>
      <c r="G25" s="13">
        <v>2</v>
      </c>
      <c r="H25" s="13">
        <v>2</v>
      </c>
      <c r="I25" s="13">
        <v>2</v>
      </c>
      <c r="J25" s="13">
        <v>2</v>
      </c>
      <c r="K25" s="13">
        <f>SUM(D25:J25)</f>
        <v>14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D24/D25</f>
        <v>1</v>
      </c>
      <c r="E26" s="33">
        <v>1</v>
      </c>
      <c r="F26" s="33">
        <f t="shared" ref="F26:K26" si="0">F24/F25</f>
        <v>1</v>
      </c>
      <c r="G26" s="33">
        <v>1</v>
      </c>
      <c r="H26" s="33">
        <f t="shared" si="0"/>
        <v>1</v>
      </c>
      <c r="I26" s="33">
        <f t="shared" si="0"/>
        <v>1</v>
      </c>
      <c r="J26" s="33">
        <f t="shared" si="0"/>
        <v>1</v>
      </c>
      <c r="K26" s="33">
        <f t="shared" si="0"/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B5" sqref="B5:L5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247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248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249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163</v>
      </c>
      <c r="C19" s="32" t="s">
        <v>85</v>
      </c>
      <c r="D19" s="66" t="s">
        <v>250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287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0" customHeight="1" x14ac:dyDescent="0.3">
      <c r="A24" s="10" t="s">
        <v>251</v>
      </c>
      <c r="B24" s="10" t="s">
        <v>244</v>
      </c>
      <c r="C24" s="10" t="s">
        <v>110</v>
      </c>
      <c r="D24" s="13">
        <v>3</v>
      </c>
      <c r="E24" s="13">
        <v>3</v>
      </c>
      <c r="F24" s="13">
        <v>5</v>
      </c>
      <c r="G24" s="13">
        <v>5</v>
      </c>
      <c r="H24" s="13">
        <v>2</v>
      </c>
      <c r="I24" s="13">
        <v>5</v>
      </c>
      <c r="J24" s="13">
        <v>2</v>
      </c>
      <c r="K24" s="13">
        <f>SUM(D24:J24)</f>
        <v>25</v>
      </c>
      <c r="L24" s="10"/>
    </row>
    <row r="25" spans="1:12" s="8" customFormat="1" ht="43.5" customHeight="1" x14ac:dyDescent="0.3">
      <c r="A25" s="10" t="s">
        <v>252</v>
      </c>
      <c r="B25" s="10" t="s">
        <v>244</v>
      </c>
      <c r="C25" s="10" t="s">
        <v>110</v>
      </c>
      <c r="D25" s="13">
        <v>3</v>
      </c>
      <c r="E25" s="13">
        <v>3</v>
      </c>
      <c r="F25" s="13">
        <v>5</v>
      </c>
      <c r="G25" s="13">
        <v>5</v>
      </c>
      <c r="H25" s="13">
        <v>2</v>
      </c>
      <c r="I25" s="13">
        <v>5</v>
      </c>
      <c r="J25" s="13">
        <v>2</v>
      </c>
      <c r="K25" s="13">
        <f>SUM(D25:J25)</f>
        <v>25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40">
        <v>1</v>
      </c>
      <c r="E26" s="40">
        <v>1</v>
      </c>
      <c r="F26" s="33">
        <f t="shared" ref="F26" si="0">+F24/F25</f>
        <v>1</v>
      </c>
      <c r="G26" s="33">
        <v>1</v>
      </c>
      <c r="H26" s="40">
        <v>1</v>
      </c>
      <c r="I26" s="40">
        <v>1</v>
      </c>
      <c r="J26" s="40"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0" zoomScaleNormal="80" zoomScalePageLayoutView="80" workbookViewId="0">
      <selection activeCell="A2" sqref="A2:I7"/>
    </sheetView>
  </sheetViews>
  <sheetFormatPr baseColWidth="10" defaultColWidth="11.44140625" defaultRowHeight="14.4" x14ac:dyDescent="0.3"/>
  <cols>
    <col min="1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29" t="s">
        <v>11</v>
      </c>
      <c r="B2" s="59" t="s">
        <v>12</v>
      </c>
      <c r="C2" s="59"/>
      <c r="D2" s="59"/>
      <c r="E2" s="59"/>
      <c r="F2" s="59"/>
      <c r="G2" s="59"/>
      <c r="H2" s="59"/>
      <c r="I2" s="29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31" t="s">
        <v>14</v>
      </c>
      <c r="B6" s="57" t="s">
        <v>15</v>
      </c>
      <c r="C6" s="57"/>
      <c r="D6" s="57"/>
      <c r="E6" s="57"/>
      <c r="F6" s="57"/>
      <c r="G6" s="57"/>
      <c r="H6" s="57"/>
      <c r="I6" s="57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66" t="s">
        <v>165</v>
      </c>
      <c r="C11" s="66"/>
      <c r="D11" s="66"/>
      <c r="E11" s="66"/>
      <c r="F11" s="66"/>
      <c r="G11" s="66"/>
      <c r="H11" s="66"/>
      <c r="I11" s="66"/>
    </row>
    <row r="12" spans="1:9" s="8" customFormat="1" ht="30" customHeight="1" x14ac:dyDescent="0.3">
      <c r="A12" s="32" t="s">
        <v>71</v>
      </c>
      <c r="B12" s="68" t="s">
        <v>166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167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106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9" t="s">
        <v>168</v>
      </c>
      <c r="C19" s="32" t="s">
        <v>85</v>
      </c>
      <c r="D19" s="66" t="s">
        <v>54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45" customHeight="1" x14ac:dyDescent="0.3">
      <c r="A24" s="10" t="s">
        <v>169</v>
      </c>
      <c r="B24" s="10" t="s">
        <v>170</v>
      </c>
      <c r="C24" s="18" t="s">
        <v>110</v>
      </c>
      <c r="D24" s="13">
        <v>10</v>
      </c>
      <c r="E24" s="13">
        <v>10</v>
      </c>
      <c r="F24" s="17">
        <v>8</v>
      </c>
      <c r="G24" s="13">
        <v>10</v>
      </c>
      <c r="H24" s="13">
        <f>SUM(D24:G24)</f>
        <v>38</v>
      </c>
      <c r="I24" s="10"/>
    </row>
    <row r="25" spans="1:9" s="8" customFormat="1" ht="45.75" customHeight="1" x14ac:dyDescent="0.3">
      <c r="A25" s="10" t="s">
        <v>171</v>
      </c>
      <c r="B25" s="10" t="s">
        <v>170</v>
      </c>
      <c r="C25" s="18" t="s">
        <v>110</v>
      </c>
      <c r="D25" s="13">
        <v>10</v>
      </c>
      <c r="E25" s="13">
        <v>10</v>
      </c>
      <c r="F25" s="13">
        <v>8</v>
      </c>
      <c r="G25" s="13">
        <v>10</v>
      </c>
      <c r="H25" s="13">
        <f>SUM(D25:G25)</f>
        <v>38</v>
      </c>
      <c r="I25" s="10"/>
    </row>
    <row r="26" spans="1:9" ht="30" customHeight="1" x14ac:dyDescent="0.3">
      <c r="A26" s="29" t="s">
        <v>99</v>
      </c>
      <c r="B26" s="69" t="s">
        <v>74</v>
      </c>
      <c r="C26" s="69"/>
      <c r="D26" s="35">
        <v>0</v>
      </c>
      <c r="E26" s="33">
        <f>E24/E25</f>
        <v>1</v>
      </c>
      <c r="F26" s="33">
        <f>F24/F25</f>
        <v>1</v>
      </c>
      <c r="G26" s="33">
        <f>G24/G25</f>
        <v>1</v>
      </c>
      <c r="H26" s="33">
        <f>H24/H25</f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6" zoomScaleNormal="86" zoomScalePageLayoutView="80" workbookViewId="0">
      <selection activeCell="A3" sqref="A3"/>
    </sheetView>
  </sheetViews>
  <sheetFormatPr baseColWidth="10" defaultColWidth="11.44140625" defaultRowHeight="14.4" x14ac:dyDescent="0.3"/>
  <cols>
    <col min="1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29" t="s">
        <v>11</v>
      </c>
      <c r="B2" s="59" t="s">
        <v>12</v>
      </c>
      <c r="C2" s="59"/>
      <c r="D2" s="59"/>
      <c r="E2" s="59"/>
      <c r="F2" s="59"/>
      <c r="G2" s="59"/>
      <c r="H2" s="59"/>
      <c r="I2" s="29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31" t="s">
        <v>14</v>
      </c>
      <c r="B6" s="57" t="s">
        <v>15</v>
      </c>
      <c r="C6" s="57"/>
      <c r="D6" s="57"/>
      <c r="E6" s="57"/>
      <c r="F6" s="57"/>
      <c r="G6" s="57"/>
      <c r="H6" s="57"/>
      <c r="I6" s="57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66" t="s">
        <v>18</v>
      </c>
      <c r="C11" s="66"/>
      <c r="D11" s="66"/>
      <c r="E11" s="66"/>
      <c r="F11" s="66"/>
      <c r="G11" s="66"/>
      <c r="H11" s="66"/>
      <c r="I11" s="66"/>
    </row>
    <row r="12" spans="1:9" s="8" customFormat="1" ht="30" customHeight="1" x14ac:dyDescent="0.3">
      <c r="A12" s="32" t="s">
        <v>71</v>
      </c>
      <c r="B12" s="68" t="s">
        <v>277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19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76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80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19" t="s">
        <v>84</v>
      </c>
      <c r="C19" s="32" t="s">
        <v>85</v>
      </c>
      <c r="D19" s="66" t="s">
        <v>204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82.5" customHeight="1" x14ac:dyDescent="0.3">
      <c r="A24" s="10" t="s">
        <v>97</v>
      </c>
      <c r="B24" s="10" t="s">
        <v>74</v>
      </c>
      <c r="C24" s="10" t="s">
        <v>98</v>
      </c>
      <c r="D24" s="11">
        <v>25</v>
      </c>
      <c r="E24" s="11">
        <v>25</v>
      </c>
      <c r="F24" s="12">
        <v>25</v>
      </c>
      <c r="G24" s="13">
        <v>25</v>
      </c>
      <c r="H24" s="13">
        <f>SUM(D24:G24)</f>
        <v>100</v>
      </c>
      <c r="I24" s="10"/>
    </row>
    <row r="25" spans="1:9" s="8" customFormat="1" ht="115.2" x14ac:dyDescent="0.3">
      <c r="A25" s="10" t="s">
        <v>207</v>
      </c>
      <c r="B25" s="10" t="s">
        <v>74</v>
      </c>
      <c r="C25" s="10" t="s">
        <v>98</v>
      </c>
      <c r="D25" s="11">
        <v>25</v>
      </c>
      <c r="E25" s="11">
        <v>25</v>
      </c>
      <c r="F25" s="11">
        <v>25</v>
      </c>
      <c r="G25" s="14">
        <v>25</v>
      </c>
      <c r="H25" s="13">
        <f>SUM(D25:G25)</f>
        <v>100</v>
      </c>
      <c r="I25" s="15" t="s">
        <v>278</v>
      </c>
    </row>
    <row r="26" spans="1:9" ht="30" customHeight="1" x14ac:dyDescent="0.3">
      <c r="A26" s="29" t="s">
        <v>99</v>
      </c>
      <c r="B26" s="69" t="s">
        <v>74</v>
      </c>
      <c r="C26" s="69"/>
      <c r="D26" s="33">
        <f t="shared" ref="D26:F26" si="0">D24/D25-1</f>
        <v>0</v>
      </c>
      <c r="E26" s="33">
        <f t="shared" si="0"/>
        <v>0</v>
      </c>
      <c r="F26" s="33">
        <f t="shared" si="0"/>
        <v>0</v>
      </c>
      <c r="G26" s="33">
        <f>G24/G25-1</f>
        <v>0</v>
      </c>
      <c r="H26" s="33">
        <f>H24/H25-1</f>
        <v>0</v>
      </c>
      <c r="I26" s="34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B16" sqref="B16:L16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59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172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173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174</v>
      </c>
      <c r="C19" s="32" t="s">
        <v>85</v>
      </c>
      <c r="D19" s="66" t="s">
        <v>58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0" customHeight="1" x14ac:dyDescent="0.3">
      <c r="A24" s="10" t="s">
        <v>175</v>
      </c>
      <c r="B24" s="10" t="s">
        <v>176</v>
      </c>
      <c r="C24" s="10" t="s">
        <v>110</v>
      </c>
      <c r="D24" s="13">
        <v>53</v>
      </c>
      <c r="E24" s="13">
        <v>10</v>
      </c>
      <c r="F24" s="13">
        <v>25</v>
      </c>
      <c r="G24" s="13">
        <v>25</v>
      </c>
      <c r="H24" s="13">
        <v>30</v>
      </c>
      <c r="I24" s="13">
        <v>0</v>
      </c>
      <c r="J24" s="13">
        <v>10</v>
      </c>
      <c r="K24" s="13">
        <f>SUM(D24:J24)</f>
        <v>153</v>
      </c>
      <c r="L24" s="10"/>
    </row>
    <row r="25" spans="1:12" s="8" customFormat="1" ht="30" customHeight="1" x14ac:dyDescent="0.3">
      <c r="A25" s="10" t="s">
        <v>177</v>
      </c>
      <c r="B25" s="10" t="s">
        <v>176</v>
      </c>
      <c r="C25" s="10" t="s">
        <v>110</v>
      </c>
      <c r="D25" s="13">
        <v>53</v>
      </c>
      <c r="E25" s="13">
        <v>10</v>
      </c>
      <c r="F25" s="13">
        <v>25</v>
      </c>
      <c r="G25" s="13">
        <v>25</v>
      </c>
      <c r="H25" s="13">
        <v>30</v>
      </c>
      <c r="I25" s="13">
        <v>0</v>
      </c>
      <c r="J25" s="13">
        <v>10</v>
      </c>
      <c r="K25" s="13">
        <f>SUM(D25:J25)</f>
        <v>153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40">
        <v>1</v>
      </c>
      <c r="E26" s="40">
        <v>1</v>
      </c>
      <c r="F26" s="33">
        <f t="shared" ref="F26:J26" si="0">+F24/F25</f>
        <v>1</v>
      </c>
      <c r="G26" s="33">
        <v>1</v>
      </c>
      <c r="H26" s="33">
        <f t="shared" si="0"/>
        <v>1</v>
      </c>
      <c r="I26" s="33">
        <v>0</v>
      </c>
      <c r="J26" s="33">
        <f t="shared" si="0"/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0" zoomScaleNormal="80" zoomScalePageLayoutView="80" workbookViewId="0">
      <selection activeCell="B6" sqref="B6:I6"/>
    </sheetView>
  </sheetViews>
  <sheetFormatPr baseColWidth="10" defaultColWidth="11.44140625" defaultRowHeight="14.4" x14ac:dyDescent="0.3"/>
  <cols>
    <col min="1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44" t="s">
        <v>11</v>
      </c>
      <c r="B2" s="80" t="s">
        <v>12</v>
      </c>
      <c r="C2" s="81"/>
      <c r="D2" s="81"/>
      <c r="E2" s="81"/>
      <c r="F2" s="81"/>
      <c r="G2" s="81"/>
      <c r="H2" s="82"/>
      <c r="I2" s="44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77" t="s">
        <v>281</v>
      </c>
      <c r="C4" s="78"/>
      <c r="D4" s="78"/>
      <c r="E4" s="78"/>
      <c r="F4" s="78"/>
      <c r="G4" s="78"/>
      <c r="H4" s="78"/>
      <c r="I4" s="79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45" t="s">
        <v>14</v>
      </c>
      <c r="B6" s="77" t="s">
        <v>15</v>
      </c>
      <c r="C6" s="78"/>
      <c r="D6" s="78"/>
      <c r="E6" s="78"/>
      <c r="F6" s="78"/>
      <c r="G6" s="78"/>
      <c r="H6" s="78"/>
      <c r="I6" s="79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66" t="s">
        <v>256</v>
      </c>
      <c r="C11" s="66"/>
      <c r="D11" s="66"/>
      <c r="E11" s="66"/>
      <c r="F11" s="66"/>
      <c r="G11" s="66"/>
      <c r="H11" s="66"/>
      <c r="I11" s="66"/>
    </row>
    <row r="12" spans="1:9" s="8" customFormat="1" ht="30" customHeight="1" x14ac:dyDescent="0.3">
      <c r="A12" s="32" t="s">
        <v>71</v>
      </c>
      <c r="B12" s="68" t="s">
        <v>257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258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106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9" t="s">
        <v>178</v>
      </c>
      <c r="C19" s="32" t="s">
        <v>85</v>
      </c>
      <c r="D19" s="66" t="s">
        <v>259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34.950000000000003" customHeight="1" x14ac:dyDescent="0.3">
      <c r="A24" s="10" t="s">
        <v>253</v>
      </c>
      <c r="B24" s="10" t="s">
        <v>255</v>
      </c>
      <c r="C24" s="18" t="s">
        <v>110</v>
      </c>
      <c r="D24" s="13">
        <v>2</v>
      </c>
      <c r="E24" s="13">
        <v>4</v>
      </c>
      <c r="F24" s="17">
        <v>4</v>
      </c>
      <c r="G24" s="13">
        <v>2</v>
      </c>
      <c r="H24" s="13">
        <f>SUM(D24:G24)</f>
        <v>12</v>
      </c>
      <c r="I24" s="10"/>
    </row>
    <row r="25" spans="1:9" s="8" customFormat="1" ht="34.950000000000003" customHeight="1" x14ac:dyDescent="0.3">
      <c r="A25" s="10" t="s">
        <v>254</v>
      </c>
      <c r="B25" s="10" t="s">
        <v>255</v>
      </c>
      <c r="C25" s="18" t="s">
        <v>110</v>
      </c>
      <c r="D25" s="13">
        <v>2</v>
      </c>
      <c r="E25" s="13">
        <v>4</v>
      </c>
      <c r="F25" s="13">
        <v>4</v>
      </c>
      <c r="G25" s="13">
        <v>2</v>
      </c>
      <c r="H25" s="13">
        <f>SUM(D25:G25)</f>
        <v>12</v>
      </c>
      <c r="I25" s="10"/>
    </row>
    <row r="26" spans="1:9" ht="30" customHeight="1" x14ac:dyDescent="0.3">
      <c r="A26" s="29" t="s">
        <v>99</v>
      </c>
      <c r="B26" s="69" t="s">
        <v>74</v>
      </c>
      <c r="C26" s="69"/>
      <c r="D26" s="33">
        <f>D24/D25</f>
        <v>1</v>
      </c>
      <c r="E26" s="33">
        <f>+E24/E25</f>
        <v>1</v>
      </c>
      <c r="F26" s="33">
        <f>+F24/F25</f>
        <v>1</v>
      </c>
      <c r="G26" s="33">
        <f>+G24/G25</f>
        <v>1</v>
      </c>
      <c r="H26" s="33">
        <f>+H24/H25</f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1" zoomScaleNormal="81" zoomScalePageLayoutView="80" workbookViewId="0">
      <selection activeCell="B3" sqref="B3:K3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260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261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262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117</v>
      </c>
      <c r="C19" s="32" t="s">
        <v>85</v>
      </c>
      <c r="D19" s="66" t="s">
        <v>263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0" customHeight="1" x14ac:dyDescent="0.3">
      <c r="A24" s="10" t="s">
        <v>264</v>
      </c>
      <c r="B24" s="10" t="s">
        <v>255</v>
      </c>
      <c r="C24" s="10" t="s">
        <v>110</v>
      </c>
      <c r="D24" s="13">
        <v>4</v>
      </c>
      <c r="E24" s="13">
        <v>4</v>
      </c>
      <c r="F24" s="13">
        <v>4</v>
      </c>
      <c r="G24" s="13">
        <v>4</v>
      </c>
      <c r="H24" s="13">
        <v>4</v>
      </c>
      <c r="I24" s="13">
        <v>4</v>
      </c>
      <c r="J24" s="13">
        <v>4</v>
      </c>
      <c r="K24" s="13">
        <f>SUM(D24:J24)</f>
        <v>28</v>
      </c>
      <c r="L24" s="10"/>
    </row>
    <row r="25" spans="1:12" s="8" customFormat="1" ht="30" customHeight="1" x14ac:dyDescent="0.3">
      <c r="A25" s="10" t="s">
        <v>265</v>
      </c>
      <c r="B25" s="10" t="s">
        <v>255</v>
      </c>
      <c r="C25" s="10" t="s">
        <v>110</v>
      </c>
      <c r="D25" s="13">
        <v>4</v>
      </c>
      <c r="E25" s="13">
        <v>4</v>
      </c>
      <c r="F25" s="13">
        <v>4</v>
      </c>
      <c r="G25" s="13">
        <v>4</v>
      </c>
      <c r="H25" s="13">
        <v>4</v>
      </c>
      <c r="I25" s="13">
        <v>4</v>
      </c>
      <c r="J25" s="13">
        <v>4</v>
      </c>
      <c r="K25" s="13">
        <f>SUM(D25:J25)</f>
        <v>28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+D24/D25</f>
        <v>1</v>
      </c>
      <c r="E26" s="33">
        <v>1</v>
      </c>
      <c r="F26" s="33">
        <f t="shared" ref="F26:J26" si="0">+F24/F25</f>
        <v>1</v>
      </c>
      <c r="G26" s="33">
        <v>1</v>
      </c>
      <c r="H26" s="33">
        <f t="shared" si="0"/>
        <v>1</v>
      </c>
      <c r="I26" s="33">
        <f t="shared" ref="I26" si="1">+I24/I25</f>
        <v>1</v>
      </c>
      <c r="J26" s="33">
        <f t="shared" si="0"/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C1"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63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179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180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117</v>
      </c>
      <c r="C19" s="32" t="s">
        <v>85</v>
      </c>
      <c r="D19" s="66" t="s">
        <v>62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0.200000000000003" customHeight="1" x14ac:dyDescent="0.3">
      <c r="A24" s="10" t="s">
        <v>181</v>
      </c>
      <c r="B24" s="10" t="s">
        <v>164</v>
      </c>
      <c r="C24" s="10" t="s">
        <v>110</v>
      </c>
      <c r="D24" s="13">
        <v>2</v>
      </c>
      <c r="E24" s="13">
        <v>2</v>
      </c>
      <c r="F24" s="13">
        <v>2</v>
      </c>
      <c r="G24" s="13">
        <v>2</v>
      </c>
      <c r="H24" s="13">
        <v>2</v>
      </c>
      <c r="I24" s="13">
        <v>2</v>
      </c>
      <c r="J24" s="13">
        <v>2</v>
      </c>
      <c r="K24" s="13">
        <f>SUM(D24:J24)</f>
        <v>14</v>
      </c>
      <c r="L24" s="10"/>
    </row>
    <row r="25" spans="1:12" s="8" customFormat="1" ht="40.200000000000003" customHeight="1" x14ac:dyDescent="0.3">
      <c r="A25" s="10" t="s">
        <v>182</v>
      </c>
      <c r="B25" s="10" t="s">
        <v>164</v>
      </c>
      <c r="C25" s="10" t="s">
        <v>110</v>
      </c>
      <c r="D25" s="13">
        <v>2</v>
      </c>
      <c r="E25" s="13">
        <v>2</v>
      </c>
      <c r="F25" s="13">
        <v>2</v>
      </c>
      <c r="G25" s="13">
        <v>2</v>
      </c>
      <c r="H25" s="13">
        <v>2</v>
      </c>
      <c r="I25" s="13">
        <v>2</v>
      </c>
      <c r="J25" s="13">
        <v>2</v>
      </c>
      <c r="K25" s="13">
        <f>SUM(D25:J25)</f>
        <v>14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+D24/D25</f>
        <v>1</v>
      </c>
      <c r="E26" s="33">
        <v>1</v>
      </c>
      <c r="F26" s="33">
        <f t="shared" ref="F26:J26" si="0">+F24/F25</f>
        <v>1</v>
      </c>
      <c r="G26" s="33">
        <v>1</v>
      </c>
      <c r="H26" s="33">
        <f t="shared" si="0"/>
        <v>1</v>
      </c>
      <c r="I26" s="33">
        <f t="shared" ref="I26" si="1">+I24/I25</f>
        <v>1</v>
      </c>
      <c r="J26" s="33">
        <f t="shared" si="0"/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C1" zoomScale="80" zoomScaleNormal="80" zoomScalePageLayoutView="80" workbookViewId="0">
      <selection activeCell="B3" sqref="B3:K3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76" t="s">
        <v>69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2" s="8" customFormat="1" ht="30" customHeight="1" x14ac:dyDescent="0.3">
      <c r="A11" s="32" t="s">
        <v>70</v>
      </c>
      <c r="B11" s="66" t="s">
        <v>63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76" t="s">
        <v>179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2" s="8" customFormat="1" ht="30" customHeight="1" x14ac:dyDescent="0.3">
      <c r="A13" s="32" t="s">
        <v>72</v>
      </c>
      <c r="B13" s="66" t="s">
        <v>180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76" t="s">
        <v>74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</row>
    <row r="15" spans="1:12" s="8" customFormat="1" ht="30" customHeight="1" x14ac:dyDescent="0.3">
      <c r="A15" s="32" t="s">
        <v>75</v>
      </c>
      <c r="B15" s="76" t="s">
        <v>115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183</v>
      </c>
      <c r="C19" s="32" t="s">
        <v>85</v>
      </c>
      <c r="D19" s="66" t="s">
        <v>266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9.95" customHeight="1" x14ac:dyDescent="0.3">
      <c r="A24" s="20" t="s">
        <v>267</v>
      </c>
      <c r="B24" s="20" t="s">
        <v>269</v>
      </c>
      <c r="C24" s="20" t="s">
        <v>110</v>
      </c>
      <c r="D24" s="21">
        <v>25</v>
      </c>
      <c r="E24" s="21">
        <v>25</v>
      </c>
      <c r="F24" s="21">
        <v>40</v>
      </c>
      <c r="G24" s="21">
        <v>40</v>
      </c>
      <c r="H24" s="21">
        <v>35</v>
      </c>
      <c r="I24" s="21">
        <v>35</v>
      </c>
      <c r="J24" s="21">
        <v>25</v>
      </c>
      <c r="K24" s="21">
        <f>SUM(D24:J24)</f>
        <v>225</v>
      </c>
      <c r="L24" s="20"/>
    </row>
    <row r="25" spans="1:12" s="8" customFormat="1" ht="49.95" customHeight="1" x14ac:dyDescent="0.3">
      <c r="A25" s="20" t="s">
        <v>268</v>
      </c>
      <c r="B25" s="20" t="s">
        <v>269</v>
      </c>
      <c r="C25" s="20" t="s">
        <v>110</v>
      </c>
      <c r="D25" s="21">
        <v>25</v>
      </c>
      <c r="E25" s="21">
        <v>25</v>
      </c>
      <c r="F25" s="21">
        <v>40</v>
      </c>
      <c r="G25" s="21">
        <v>40</v>
      </c>
      <c r="H25" s="21">
        <v>35</v>
      </c>
      <c r="I25" s="21">
        <v>35</v>
      </c>
      <c r="J25" s="21">
        <v>25</v>
      </c>
      <c r="K25" s="21">
        <f>SUM(D25:J25)</f>
        <v>225</v>
      </c>
      <c r="L25" s="20"/>
    </row>
    <row r="26" spans="1:12" ht="30" customHeight="1" x14ac:dyDescent="0.3">
      <c r="A26" s="29" t="s">
        <v>99</v>
      </c>
      <c r="B26" s="69" t="s">
        <v>74</v>
      </c>
      <c r="C26" s="69"/>
      <c r="D26" s="42">
        <v>1</v>
      </c>
      <c r="E26" s="42">
        <v>1</v>
      </c>
      <c r="F26" s="33">
        <f t="shared" ref="F26:H26" si="0">+F24/F25</f>
        <v>1</v>
      </c>
      <c r="G26" s="33">
        <v>1</v>
      </c>
      <c r="H26" s="33">
        <f t="shared" si="0"/>
        <v>1</v>
      </c>
      <c r="I26" s="33">
        <v>1</v>
      </c>
      <c r="J26" s="37">
        <v>0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90" zoomScaleNormal="90" zoomScalePageLayoutView="80" workbookViewId="0">
      <selection activeCell="B6" sqref="B6:I6"/>
    </sheetView>
  </sheetViews>
  <sheetFormatPr baseColWidth="10" defaultColWidth="11.44140625" defaultRowHeight="14.4" x14ac:dyDescent="0.3"/>
  <cols>
    <col min="1" max="1" width="29" style="6" customWidth="1"/>
    <col min="2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29" t="s">
        <v>11</v>
      </c>
      <c r="B2" s="59" t="s">
        <v>12</v>
      </c>
      <c r="C2" s="59"/>
      <c r="D2" s="59"/>
      <c r="E2" s="59"/>
      <c r="F2" s="59"/>
      <c r="G2" s="59"/>
      <c r="H2" s="59"/>
      <c r="I2" s="29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31" t="s">
        <v>14</v>
      </c>
      <c r="B6" s="57" t="s">
        <v>15</v>
      </c>
      <c r="C6" s="57"/>
      <c r="D6" s="57"/>
      <c r="E6" s="57"/>
      <c r="F6" s="57"/>
      <c r="G6" s="57"/>
      <c r="H6" s="57"/>
      <c r="I6" s="57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71" t="s">
        <v>21</v>
      </c>
      <c r="C11" s="72"/>
      <c r="D11" s="72"/>
      <c r="E11" s="72"/>
      <c r="F11" s="72"/>
      <c r="G11" s="72"/>
      <c r="H11" s="72"/>
      <c r="I11" s="73"/>
    </row>
    <row r="12" spans="1:9" s="8" customFormat="1" ht="30" customHeight="1" x14ac:dyDescent="0.3">
      <c r="A12" s="32" t="s">
        <v>71</v>
      </c>
      <c r="B12" s="68" t="s">
        <v>205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206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76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9" t="s">
        <v>101</v>
      </c>
      <c r="C19" s="32" t="s">
        <v>85</v>
      </c>
      <c r="D19" s="66" t="s">
        <v>185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43.2" x14ac:dyDescent="0.3">
      <c r="A24" s="10" t="s">
        <v>102</v>
      </c>
      <c r="B24" s="10" t="s">
        <v>103</v>
      </c>
      <c r="C24" s="10" t="s">
        <v>98</v>
      </c>
      <c r="D24" s="13">
        <v>25000</v>
      </c>
      <c r="E24" s="13">
        <v>50000</v>
      </c>
      <c r="F24" s="17">
        <v>50000</v>
      </c>
      <c r="G24" s="13">
        <v>40000</v>
      </c>
      <c r="H24" s="13">
        <f>SUM(D24:G24)</f>
        <v>165000</v>
      </c>
      <c r="I24" s="10"/>
    </row>
    <row r="25" spans="1:9" s="8" customFormat="1" ht="30" customHeight="1" x14ac:dyDescent="0.3">
      <c r="A25" s="10" t="s">
        <v>208</v>
      </c>
      <c r="B25" s="10" t="s">
        <v>103</v>
      </c>
      <c r="C25" s="10" t="s">
        <v>98</v>
      </c>
      <c r="D25" s="13">
        <v>25000</v>
      </c>
      <c r="E25" s="13">
        <v>50000</v>
      </c>
      <c r="F25" s="13">
        <v>50000</v>
      </c>
      <c r="G25" s="13">
        <v>40000</v>
      </c>
      <c r="H25" s="13">
        <f>SUM(D25:G25)</f>
        <v>165000</v>
      </c>
      <c r="I25" s="10"/>
    </row>
    <row r="26" spans="1:9" ht="30" customHeight="1" x14ac:dyDescent="0.3">
      <c r="A26" s="29" t="s">
        <v>99</v>
      </c>
      <c r="B26" s="69" t="s">
        <v>74</v>
      </c>
      <c r="C26" s="69"/>
      <c r="D26" s="35">
        <v>0</v>
      </c>
      <c r="E26" s="35">
        <v>0</v>
      </c>
      <c r="F26" s="35">
        <v>0</v>
      </c>
      <c r="G26" s="33">
        <f>+G24/G25</f>
        <v>1</v>
      </c>
      <c r="H26" s="33">
        <f>+H24/H25</f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0" zoomScaleNormal="80" zoomScalePageLayoutView="80" workbookViewId="0">
      <selection activeCell="B11" sqref="B11:I11"/>
    </sheetView>
  </sheetViews>
  <sheetFormatPr baseColWidth="10" defaultColWidth="11.44140625" defaultRowHeight="14.4" x14ac:dyDescent="0.3"/>
  <cols>
    <col min="1" max="1" width="29.6640625" style="6" customWidth="1"/>
    <col min="2" max="3" width="33.33203125" style="6" customWidth="1"/>
    <col min="4" max="7" width="18.6640625" style="6" customWidth="1"/>
    <col min="8" max="8" width="18.33203125" style="6" customWidth="1"/>
    <col min="9" max="9" width="60.6640625" style="6" customWidth="1"/>
    <col min="10" max="16384" width="11.44140625" style="6"/>
  </cols>
  <sheetData>
    <row r="1" spans="1:9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</row>
    <row r="2" spans="1:9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44" t="s">
        <v>13</v>
      </c>
    </row>
    <row r="3" spans="1:9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2"/>
      <c r="I3" s="22">
        <v>2025</v>
      </c>
    </row>
    <row r="4" spans="1:9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</row>
    <row r="5" spans="1:9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5"/>
    </row>
    <row r="6" spans="1:9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</row>
    <row r="7" spans="1:9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5"/>
    </row>
    <row r="8" spans="1:9" ht="30" customHeight="1" x14ac:dyDescent="0.3">
      <c r="A8" s="67"/>
      <c r="B8" s="67"/>
      <c r="C8" s="67"/>
      <c r="D8" s="67"/>
      <c r="E8" s="67"/>
      <c r="F8" s="67"/>
      <c r="G8" s="67"/>
      <c r="H8" s="67"/>
      <c r="I8" s="67"/>
    </row>
    <row r="9" spans="1:9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</row>
    <row r="10" spans="1:9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</row>
    <row r="11" spans="1:9" s="8" customFormat="1" ht="30" customHeight="1" x14ac:dyDescent="0.3">
      <c r="A11" s="32" t="s">
        <v>70</v>
      </c>
      <c r="B11" s="66" t="s">
        <v>23</v>
      </c>
      <c r="C11" s="66"/>
      <c r="D11" s="66"/>
      <c r="E11" s="66"/>
      <c r="F11" s="66"/>
      <c r="G11" s="66"/>
      <c r="H11" s="66"/>
      <c r="I11" s="66"/>
    </row>
    <row r="12" spans="1:9" s="8" customFormat="1" ht="30" customHeight="1" x14ac:dyDescent="0.3">
      <c r="A12" s="32" t="s">
        <v>71</v>
      </c>
      <c r="B12" s="68" t="s">
        <v>104</v>
      </c>
      <c r="C12" s="68"/>
      <c r="D12" s="68"/>
      <c r="E12" s="68"/>
      <c r="F12" s="68"/>
      <c r="G12" s="68"/>
      <c r="H12" s="68"/>
      <c r="I12" s="68"/>
    </row>
    <row r="13" spans="1:9" s="8" customFormat="1" ht="30" customHeight="1" x14ac:dyDescent="0.3">
      <c r="A13" s="32" t="s">
        <v>72</v>
      </c>
      <c r="B13" s="66" t="s">
        <v>105</v>
      </c>
      <c r="C13" s="66"/>
      <c r="D13" s="66"/>
      <c r="E13" s="66"/>
      <c r="F13" s="66"/>
      <c r="G13" s="66"/>
      <c r="H13" s="66"/>
      <c r="I13" s="66"/>
    </row>
    <row r="14" spans="1:9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</row>
    <row r="15" spans="1:9" s="8" customFormat="1" ht="30" customHeight="1" x14ac:dyDescent="0.3">
      <c r="A15" s="32" t="s">
        <v>75</v>
      </c>
      <c r="B15" s="68" t="s">
        <v>106</v>
      </c>
      <c r="C15" s="68"/>
      <c r="D15" s="68"/>
      <c r="E15" s="68"/>
      <c r="F15" s="68"/>
      <c r="G15" s="68"/>
      <c r="H15" s="68"/>
      <c r="I15" s="68"/>
    </row>
    <row r="16" spans="1:9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</row>
    <row r="17" spans="1:9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</row>
    <row r="18" spans="1:9" s="8" customFormat="1" ht="30" customHeight="1" x14ac:dyDescent="0.3">
      <c r="A18" s="32" t="s">
        <v>81</v>
      </c>
      <c r="B18" s="66" t="s">
        <v>82</v>
      </c>
      <c r="C18" s="66"/>
      <c r="D18" s="66"/>
      <c r="E18" s="66"/>
      <c r="F18" s="66"/>
      <c r="G18" s="66"/>
      <c r="H18" s="66"/>
      <c r="I18" s="66"/>
    </row>
    <row r="19" spans="1:9" s="8" customFormat="1" ht="50.1" customHeight="1" x14ac:dyDescent="0.3">
      <c r="A19" s="32" t="s">
        <v>83</v>
      </c>
      <c r="B19" s="9" t="s">
        <v>107</v>
      </c>
      <c r="C19" s="32" t="s">
        <v>85</v>
      </c>
      <c r="D19" s="66" t="s">
        <v>22</v>
      </c>
      <c r="E19" s="66"/>
      <c r="F19" s="66"/>
      <c r="G19" s="66"/>
      <c r="H19" s="66"/>
      <c r="I19" s="66"/>
    </row>
    <row r="20" spans="1:9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</row>
    <row r="21" spans="1:9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8" t="s">
        <v>91</v>
      </c>
      <c r="I22" s="58" t="s">
        <v>92</v>
      </c>
    </row>
    <row r="23" spans="1:9" ht="30" customHeight="1" x14ac:dyDescent="0.3">
      <c r="A23" s="58"/>
      <c r="B23" s="58"/>
      <c r="C23" s="58"/>
      <c r="D23" s="29" t="s">
        <v>93</v>
      </c>
      <c r="E23" s="29" t="s">
        <v>94</v>
      </c>
      <c r="F23" s="29" t="s">
        <v>95</v>
      </c>
      <c r="G23" s="29" t="s">
        <v>96</v>
      </c>
      <c r="H23" s="58"/>
      <c r="I23" s="58"/>
    </row>
    <row r="24" spans="1:9" s="8" customFormat="1" ht="30" customHeight="1" x14ac:dyDescent="0.3">
      <c r="A24" s="9" t="s">
        <v>108</v>
      </c>
      <c r="B24" s="9" t="s">
        <v>109</v>
      </c>
      <c r="C24" s="9" t="s">
        <v>110</v>
      </c>
      <c r="D24" s="13">
        <v>11000</v>
      </c>
      <c r="E24" s="13">
        <v>25000</v>
      </c>
      <c r="F24" s="13">
        <v>34000</v>
      </c>
      <c r="G24" s="13">
        <v>32000</v>
      </c>
      <c r="H24" s="13">
        <f>SUM(D24:G24)</f>
        <v>102000</v>
      </c>
      <c r="I24" s="10"/>
    </row>
    <row r="25" spans="1:9" s="8" customFormat="1" ht="30" customHeight="1" x14ac:dyDescent="0.3">
      <c r="A25" s="9" t="s">
        <v>111</v>
      </c>
      <c r="B25" s="9" t="s">
        <v>109</v>
      </c>
      <c r="C25" s="9" t="s">
        <v>112</v>
      </c>
      <c r="D25" s="13">
        <f>+D24</f>
        <v>11000</v>
      </c>
      <c r="E25" s="13">
        <f>+E24</f>
        <v>25000</v>
      </c>
      <c r="F25" s="13">
        <f>+F24</f>
        <v>34000</v>
      </c>
      <c r="G25" s="13">
        <f>+G24</f>
        <v>32000</v>
      </c>
      <c r="H25" s="13">
        <f>SUM(D25:G25)</f>
        <v>102000</v>
      </c>
      <c r="I25" s="10"/>
    </row>
    <row r="26" spans="1:9" ht="30" customHeight="1" x14ac:dyDescent="0.3">
      <c r="A26" s="29" t="s">
        <v>99</v>
      </c>
      <c r="B26" s="69" t="s">
        <v>74</v>
      </c>
      <c r="C26" s="69"/>
      <c r="D26" s="33">
        <f t="shared" ref="D26:F26" si="0">+D24/D25</f>
        <v>1</v>
      </c>
      <c r="E26" s="33">
        <f t="shared" si="0"/>
        <v>1</v>
      </c>
      <c r="F26" s="33">
        <f t="shared" si="0"/>
        <v>1</v>
      </c>
      <c r="G26" s="33">
        <f>+G24/G25</f>
        <v>1</v>
      </c>
      <c r="H26" s="33">
        <f>+H24/H25</f>
        <v>1</v>
      </c>
      <c r="I26" s="16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1" width="31.5546875" style="6" customWidth="1"/>
    <col min="2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29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29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31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26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113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29.4" customHeight="1" x14ac:dyDescent="0.3">
      <c r="A19" s="32" t="s">
        <v>83</v>
      </c>
      <c r="B19" s="9" t="s">
        <v>117</v>
      </c>
      <c r="C19" s="32" t="s">
        <v>85</v>
      </c>
      <c r="D19" s="66" t="s">
        <v>25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285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2.6" customHeight="1" x14ac:dyDescent="0.3">
      <c r="A24" s="9" t="s">
        <v>118</v>
      </c>
      <c r="B24" s="9" t="s">
        <v>109</v>
      </c>
      <c r="C24" s="9" t="s">
        <v>110</v>
      </c>
      <c r="D24" s="13">
        <v>10000</v>
      </c>
      <c r="E24" s="13">
        <v>0</v>
      </c>
      <c r="F24" s="13">
        <v>22000</v>
      </c>
      <c r="G24" s="13">
        <v>0</v>
      </c>
      <c r="H24" s="13">
        <v>28000</v>
      </c>
      <c r="I24" s="13">
        <v>28000</v>
      </c>
      <c r="J24" s="13">
        <v>18000</v>
      </c>
      <c r="K24" s="13">
        <f>SUM(D24:J24)</f>
        <v>106000</v>
      </c>
      <c r="L24" s="10"/>
    </row>
    <row r="25" spans="1:12" s="8" customFormat="1" ht="44.4" customHeight="1" x14ac:dyDescent="0.3">
      <c r="A25" s="9" t="s">
        <v>119</v>
      </c>
      <c r="B25" s="9" t="s">
        <v>109</v>
      </c>
      <c r="C25" s="9" t="s">
        <v>110</v>
      </c>
      <c r="D25" s="13">
        <v>10000</v>
      </c>
      <c r="E25" s="13">
        <v>0</v>
      </c>
      <c r="F25" s="13">
        <f>+F24</f>
        <v>22000</v>
      </c>
      <c r="G25" s="13">
        <v>0</v>
      </c>
      <c r="H25" s="13">
        <f>+H24</f>
        <v>28000</v>
      </c>
      <c r="I25" s="13">
        <f>+I24</f>
        <v>28000</v>
      </c>
      <c r="J25" s="13">
        <f>+J24</f>
        <v>18000</v>
      </c>
      <c r="K25" s="13">
        <f>SUM(D25:J25)</f>
        <v>106000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+D24/D25</f>
        <v>1</v>
      </c>
      <c r="E26" s="33">
        <v>0</v>
      </c>
      <c r="F26" s="33">
        <f t="shared" ref="F26:J26" si="0">+F24/F25</f>
        <v>1</v>
      </c>
      <c r="G26" s="33">
        <v>0</v>
      </c>
      <c r="H26" s="33">
        <f t="shared" si="0"/>
        <v>1</v>
      </c>
      <c r="I26" s="33">
        <f t="shared" ref="I26" si="1">+I24/I25</f>
        <v>1</v>
      </c>
      <c r="J26" s="33">
        <f t="shared" si="0"/>
        <v>1</v>
      </c>
      <c r="K26" s="33">
        <f>+K24/K25</f>
        <v>1</v>
      </c>
      <c r="L26" s="16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28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120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121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122</v>
      </c>
      <c r="C19" s="32" t="s">
        <v>85</v>
      </c>
      <c r="D19" s="66" t="s">
        <v>27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25.2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25.2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25.2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4.950000000000003" customHeight="1" x14ac:dyDescent="0.3">
      <c r="A24" s="9" t="s">
        <v>123</v>
      </c>
      <c r="B24" s="9" t="s">
        <v>109</v>
      </c>
      <c r="C24" s="9" t="s">
        <v>110</v>
      </c>
      <c r="D24" s="13">
        <v>5000</v>
      </c>
      <c r="E24" s="13">
        <v>5000</v>
      </c>
      <c r="F24" s="13">
        <v>12000</v>
      </c>
      <c r="G24" s="13">
        <v>12000</v>
      </c>
      <c r="H24" s="13">
        <v>15000</v>
      </c>
      <c r="I24" s="13">
        <v>53753</v>
      </c>
      <c r="J24" s="13">
        <v>5000</v>
      </c>
      <c r="K24" s="13">
        <f>SUM(D24:J24)</f>
        <v>107753</v>
      </c>
      <c r="L24" s="10"/>
    </row>
    <row r="25" spans="1:12" s="8" customFormat="1" ht="34.950000000000003" customHeight="1" x14ac:dyDescent="0.3">
      <c r="A25" s="9" t="s">
        <v>124</v>
      </c>
      <c r="B25" s="9" t="s">
        <v>109</v>
      </c>
      <c r="C25" s="9" t="s">
        <v>110</v>
      </c>
      <c r="D25" s="13">
        <v>5000</v>
      </c>
      <c r="E25" s="13">
        <v>5000</v>
      </c>
      <c r="F25" s="13">
        <f>+F24</f>
        <v>12000</v>
      </c>
      <c r="G25" s="13">
        <v>12000</v>
      </c>
      <c r="H25" s="13">
        <f>+H24</f>
        <v>15000</v>
      </c>
      <c r="I25" s="13">
        <v>53753</v>
      </c>
      <c r="J25" s="13">
        <f>+J24</f>
        <v>5000</v>
      </c>
      <c r="K25" s="13">
        <f>SUM(D25:J25)</f>
        <v>107753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+D24/D25</f>
        <v>1</v>
      </c>
      <c r="E26" s="33">
        <f>+E24/E25</f>
        <v>1</v>
      </c>
      <c r="F26" s="33">
        <f t="shared" ref="F26:J26" si="0">+F24/F25</f>
        <v>1</v>
      </c>
      <c r="G26" s="33">
        <v>1</v>
      </c>
      <c r="H26" s="33">
        <f t="shared" si="0"/>
        <v>1</v>
      </c>
      <c r="I26" s="33">
        <f t="shared" si="0"/>
        <v>1</v>
      </c>
      <c r="J26" s="33">
        <f t="shared" si="0"/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30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30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30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30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30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30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30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31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125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126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31.2" customHeight="1" x14ac:dyDescent="0.3">
      <c r="A19" s="32" t="s">
        <v>83</v>
      </c>
      <c r="B19" s="9" t="s">
        <v>127</v>
      </c>
      <c r="C19" s="32" t="s">
        <v>85</v>
      </c>
      <c r="D19" s="66" t="s">
        <v>30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30" customHeight="1" x14ac:dyDescent="0.3">
      <c r="A24" s="9" t="s">
        <v>128</v>
      </c>
      <c r="B24" s="9" t="s">
        <v>109</v>
      </c>
      <c r="C24" s="9" t="s">
        <v>110</v>
      </c>
      <c r="D24" s="13">
        <v>20000</v>
      </c>
      <c r="E24" s="13">
        <v>20000</v>
      </c>
      <c r="F24" s="13">
        <v>25000</v>
      </c>
      <c r="G24" s="13">
        <v>25000</v>
      </c>
      <c r="H24" s="13">
        <v>28000</v>
      </c>
      <c r="I24" s="13">
        <v>28000</v>
      </c>
      <c r="J24" s="13">
        <v>25000</v>
      </c>
      <c r="K24" s="13">
        <f>SUM(D24:J24)</f>
        <v>171000</v>
      </c>
      <c r="L24" s="10"/>
    </row>
    <row r="25" spans="1:12" s="8" customFormat="1" ht="45" customHeight="1" x14ac:dyDescent="0.3">
      <c r="A25" s="9" t="s">
        <v>129</v>
      </c>
      <c r="B25" s="9" t="s">
        <v>109</v>
      </c>
      <c r="C25" s="9" t="s">
        <v>110</v>
      </c>
      <c r="D25" s="13">
        <f>+D24</f>
        <v>20000</v>
      </c>
      <c r="E25" s="13">
        <v>20000</v>
      </c>
      <c r="F25" s="13">
        <f>+F24</f>
        <v>25000</v>
      </c>
      <c r="G25" s="13">
        <v>25000</v>
      </c>
      <c r="H25" s="13">
        <f>+H24</f>
        <v>28000</v>
      </c>
      <c r="I25" s="13">
        <f>+I24</f>
        <v>28000</v>
      </c>
      <c r="J25" s="13">
        <f>+J24</f>
        <v>25000</v>
      </c>
      <c r="K25" s="13">
        <f>SUM(D25:J25)</f>
        <v>171000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+D24/D25</f>
        <v>1</v>
      </c>
      <c r="E26" s="33">
        <v>1</v>
      </c>
      <c r="F26" s="33">
        <f t="shared" ref="F26:J26" si="0">+F24/F25</f>
        <v>1</v>
      </c>
      <c r="G26" s="33">
        <v>1</v>
      </c>
      <c r="H26" s="33">
        <f t="shared" si="0"/>
        <v>1</v>
      </c>
      <c r="I26" s="33">
        <f t="shared" ref="I26" si="1">+I24/I25</f>
        <v>1</v>
      </c>
      <c r="J26" s="33">
        <f t="shared" si="0"/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34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130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131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132</v>
      </c>
      <c r="C19" s="32" t="s">
        <v>85</v>
      </c>
      <c r="D19" s="66" t="s">
        <v>33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0.200000000000003" customHeight="1" x14ac:dyDescent="0.3">
      <c r="A24" s="9" t="s">
        <v>133</v>
      </c>
      <c r="B24" s="9" t="s">
        <v>134</v>
      </c>
      <c r="C24" s="9" t="s">
        <v>110</v>
      </c>
      <c r="D24" s="13">
        <v>3</v>
      </c>
      <c r="E24" s="13">
        <v>3</v>
      </c>
      <c r="F24" s="13">
        <v>2</v>
      </c>
      <c r="G24" s="13">
        <v>2</v>
      </c>
      <c r="H24" s="13">
        <v>2</v>
      </c>
      <c r="I24" s="13">
        <v>5</v>
      </c>
      <c r="J24" s="13">
        <v>3</v>
      </c>
      <c r="K24" s="13">
        <f>SUM(D24:J24)</f>
        <v>20</v>
      </c>
      <c r="L24" s="10"/>
    </row>
    <row r="25" spans="1:12" s="8" customFormat="1" ht="40.200000000000003" customHeight="1" x14ac:dyDescent="0.3">
      <c r="A25" s="9" t="s">
        <v>135</v>
      </c>
      <c r="B25" s="9" t="s">
        <v>134</v>
      </c>
      <c r="C25" s="9" t="s">
        <v>110</v>
      </c>
      <c r="D25" s="13">
        <f>+D24</f>
        <v>3</v>
      </c>
      <c r="E25" s="13">
        <v>3</v>
      </c>
      <c r="F25" s="13">
        <f>+F24</f>
        <v>2</v>
      </c>
      <c r="G25" s="13">
        <v>2</v>
      </c>
      <c r="H25" s="13">
        <f>+H24</f>
        <v>2</v>
      </c>
      <c r="I25" s="13">
        <v>5</v>
      </c>
      <c r="J25" s="13">
        <f>+J24</f>
        <v>3</v>
      </c>
      <c r="K25" s="13">
        <f>SUM(D25:J25)</f>
        <v>20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>+D24/D25</f>
        <v>1</v>
      </c>
      <c r="E26" s="33">
        <v>1</v>
      </c>
      <c r="F26" s="33">
        <f t="shared" ref="F26:H26" si="0">+F24/F25</f>
        <v>1</v>
      </c>
      <c r="G26" s="33">
        <v>10.050000000000001</v>
      </c>
      <c r="H26" s="33">
        <f t="shared" si="0"/>
        <v>1</v>
      </c>
      <c r="I26" s="33">
        <v>1</v>
      </c>
      <c r="J26" s="36">
        <v>0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C1"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6" customWidth="1"/>
    <col min="4" max="10" width="18.6640625" style="6" customWidth="1"/>
    <col min="11" max="11" width="18.33203125" style="6" customWidth="1"/>
    <col min="12" max="12" width="60.6640625" style="6" customWidth="1"/>
    <col min="13" max="16384" width="11.44140625" style="6"/>
  </cols>
  <sheetData>
    <row r="1" spans="1:12" ht="25.2" customHeight="1" x14ac:dyDescent="0.3">
      <c r="A1" s="58" t="s">
        <v>66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7" customFormat="1" ht="25.2" customHeight="1" x14ac:dyDescent="0.3">
      <c r="A2" s="44" t="s">
        <v>11</v>
      </c>
      <c r="B2" s="59" t="s">
        <v>12</v>
      </c>
      <c r="C2" s="59"/>
      <c r="D2" s="59"/>
      <c r="E2" s="59"/>
      <c r="F2" s="59"/>
      <c r="G2" s="59"/>
      <c r="H2" s="59"/>
      <c r="I2" s="59"/>
      <c r="J2" s="59"/>
      <c r="K2" s="59"/>
      <c r="L2" s="44" t="s">
        <v>13</v>
      </c>
    </row>
    <row r="3" spans="1:12" ht="25.2" customHeight="1" x14ac:dyDescent="0.3">
      <c r="A3" s="23" t="s">
        <v>288</v>
      </c>
      <c r="B3" s="60" t="s">
        <v>289</v>
      </c>
      <c r="C3" s="61"/>
      <c r="D3" s="61"/>
      <c r="E3" s="61"/>
      <c r="F3" s="61"/>
      <c r="G3" s="61"/>
      <c r="H3" s="61"/>
      <c r="I3" s="61"/>
      <c r="J3" s="61"/>
      <c r="K3" s="62"/>
      <c r="L3" s="22">
        <v>2025</v>
      </c>
    </row>
    <row r="4" spans="1:12" ht="25.2" customHeight="1" x14ac:dyDescent="0.3">
      <c r="A4" s="30" t="s">
        <v>280</v>
      </c>
      <c r="B4" s="57" t="s">
        <v>281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ht="25.2" customHeight="1" x14ac:dyDescent="0.3">
      <c r="A5" s="23" t="s">
        <v>291</v>
      </c>
      <c r="B5" s="63" t="s">
        <v>290</v>
      </c>
      <c r="C5" s="64"/>
      <c r="D5" s="64"/>
      <c r="E5" s="64"/>
      <c r="F5" s="64"/>
      <c r="G5" s="64"/>
      <c r="H5" s="64"/>
      <c r="I5" s="64"/>
      <c r="J5" s="64"/>
      <c r="K5" s="64"/>
      <c r="L5" s="65"/>
    </row>
    <row r="6" spans="1:12" s="7" customFormat="1" ht="25.2" customHeight="1" x14ac:dyDescent="0.3">
      <c r="A6" s="45" t="s">
        <v>14</v>
      </c>
      <c r="B6" s="57" t="s">
        <v>15</v>
      </c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ht="25.2" customHeight="1" x14ac:dyDescent="0.3">
      <c r="A7" s="22" t="s">
        <v>283</v>
      </c>
      <c r="B7" s="63" t="s">
        <v>282</v>
      </c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30" customHeight="1" x14ac:dyDescent="0.3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</row>
    <row r="9" spans="1:12" s="8" customFormat="1" ht="30" customHeight="1" x14ac:dyDescent="0.3">
      <c r="A9" s="58" t="s">
        <v>67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s="8" customFormat="1" ht="30" customHeight="1" x14ac:dyDescent="0.3">
      <c r="A10" s="32" t="s">
        <v>68</v>
      </c>
      <c r="B10" s="68" t="s">
        <v>69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s="8" customFormat="1" ht="30" customHeight="1" x14ac:dyDescent="0.3">
      <c r="A11" s="32" t="s">
        <v>70</v>
      </c>
      <c r="B11" s="66" t="s">
        <v>212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</row>
    <row r="12" spans="1:12" s="8" customFormat="1" ht="30" customHeight="1" x14ac:dyDescent="0.3">
      <c r="A12" s="32" t="s">
        <v>71</v>
      </c>
      <c r="B12" s="68" t="s">
        <v>213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8" customFormat="1" ht="30" customHeight="1" x14ac:dyDescent="0.3">
      <c r="A13" s="32" t="s">
        <v>72</v>
      </c>
      <c r="B13" s="66" t="s">
        <v>214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</row>
    <row r="14" spans="1:12" s="8" customFormat="1" ht="30" customHeight="1" x14ac:dyDescent="0.3">
      <c r="A14" s="32" t="s">
        <v>73</v>
      </c>
      <c r="B14" s="68" t="s">
        <v>74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s="8" customFormat="1" ht="30" customHeight="1" x14ac:dyDescent="0.3">
      <c r="A15" s="32" t="s">
        <v>75</v>
      </c>
      <c r="B15" s="68" t="s">
        <v>115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s="8" customFormat="1" ht="30" customHeight="1" x14ac:dyDescent="0.3">
      <c r="A16" s="32" t="s">
        <v>77</v>
      </c>
      <c r="B16" s="66" t="s">
        <v>78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s="8" customFormat="1" ht="30" customHeight="1" x14ac:dyDescent="0.3">
      <c r="A17" s="32" t="s">
        <v>79</v>
      </c>
      <c r="B17" s="66" t="s">
        <v>100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s="8" customFormat="1" ht="30" customHeight="1" x14ac:dyDescent="0.3">
      <c r="A18" s="32" t="s">
        <v>81</v>
      </c>
      <c r="B18" s="66" t="s">
        <v>116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</row>
    <row r="19" spans="1:12" s="8" customFormat="1" ht="50.1" customHeight="1" x14ac:dyDescent="0.3">
      <c r="A19" s="32" t="s">
        <v>83</v>
      </c>
      <c r="B19" s="9" t="s">
        <v>136</v>
      </c>
      <c r="C19" s="32" t="s">
        <v>85</v>
      </c>
      <c r="D19" s="66" t="s">
        <v>215</v>
      </c>
      <c r="E19" s="66"/>
      <c r="F19" s="66"/>
      <c r="G19" s="66"/>
      <c r="H19" s="66"/>
      <c r="I19" s="66"/>
      <c r="J19" s="66"/>
      <c r="K19" s="66"/>
      <c r="L19" s="66"/>
    </row>
    <row r="20" spans="1:12" s="8" customFormat="1" ht="30" customHeight="1" x14ac:dyDescent="0.3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2" ht="30" customHeight="1" x14ac:dyDescent="0.3">
      <c r="A21" s="59" t="s">
        <v>86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58" t="s">
        <v>87</v>
      </c>
      <c r="B22" s="58" t="s">
        <v>88</v>
      </c>
      <c r="C22" s="58" t="s">
        <v>89</v>
      </c>
      <c r="D22" s="59" t="s">
        <v>90</v>
      </c>
      <c r="E22" s="59"/>
      <c r="F22" s="59"/>
      <c r="G22" s="59"/>
      <c r="H22" s="59"/>
      <c r="I22" s="59"/>
      <c r="J22" s="59"/>
      <c r="K22" s="58" t="s">
        <v>91</v>
      </c>
      <c r="L22" s="58" t="s">
        <v>92</v>
      </c>
    </row>
    <row r="23" spans="1:12" ht="30" customHeight="1" x14ac:dyDescent="0.3">
      <c r="A23" s="58"/>
      <c r="B23" s="58"/>
      <c r="C23" s="58"/>
      <c r="D23" s="29" t="s">
        <v>93</v>
      </c>
      <c r="E23" s="38" t="s">
        <v>284</v>
      </c>
      <c r="F23" s="29" t="s">
        <v>94</v>
      </c>
      <c r="G23" s="39" t="s">
        <v>284</v>
      </c>
      <c r="H23" s="29" t="s">
        <v>95</v>
      </c>
      <c r="I23" s="43" t="s">
        <v>284</v>
      </c>
      <c r="J23" s="29" t="s">
        <v>96</v>
      </c>
      <c r="K23" s="58"/>
      <c r="L23" s="58"/>
    </row>
    <row r="24" spans="1:12" s="8" customFormat="1" ht="49.95" customHeight="1" x14ac:dyDescent="0.3">
      <c r="A24" s="9" t="s">
        <v>216</v>
      </c>
      <c r="B24" s="9" t="s">
        <v>109</v>
      </c>
      <c r="C24" s="9" t="s">
        <v>110</v>
      </c>
      <c r="D24" s="13">
        <v>25000</v>
      </c>
      <c r="E24" s="13">
        <v>25000</v>
      </c>
      <c r="F24" s="13">
        <v>55000</v>
      </c>
      <c r="G24" s="13">
        <v>55000</v>
      </c>
      <c r="H24" s="13">
        <v>80000</v>
      </c>
      <c r="I24" s="13">
        <v>861885</v>
      </c>
      <c r="J24" s="13">
        <v>35000</v>
      </c>
      <c r="K24" s="13">
        <f>SUM(D24:J24)</f>
        <v>1136885</v>
      </c>
      <c r="L24" s="10"/>
    </row>
    <row r="25" spans="1:12" s="8" customFormat="1" ht="49.95" customHeight="1" x14ac:dyDescent="0.3">
      <c r="A25" s="9" t="s">
        <v>217</v>
      </c>
      <c r="B25" s="9" t="s">
        <v>109</v>
      </c>
      <c r="C25" s="9" t="s">
        <v>110</v>
      </c>
      <c r="D25" s="13">
        <v>25000</v>
      </c>
      <c r="E25" s="13">
        <v>25000</v>
      </c>
      <c r="F25" s="13">
        <v>55000</v>
      </c>
      <c r="G25" s="13">
        <v>55000</v>
      </c>
      <c r="H25" s="13">
        <v>80000</v>
      </c>
      <c r="I25" s="13">
        <v>861885</v>
      </c>
      <c r="J25" s="13">
        <f>+J24</f>
        <v>35000</v>
      </c>
      <c r="K25" s="13">
        <f>SUM(D25:J25)</f>
        <v>1136885</v>
      </c>
      <c r="L25" s="10"/>
    </row>
    <row r="26" spans="1:12" ht="30" customHeight="1" x14ac:dyDescent="0.3">
      <c r="A26" s="29" t="s">
        <v>99</v>
      </c>
      <c r="B26" s="69" t="s">
        <v>74</v>
      </c>
      <c r="C26" s="69"/>
      <c r="D26" s="33">
        <f t="shared" ref="D26:J26" si="0">+D24/D25</f>
        <v>1</v>
      </c>
      <c r="E26" s="33">
        <v>1</v>
      </c>
      <c r="F26" s="33">
        <f t="shared" si="0"/>
        <v>1</v>
      </c>
      <c r="G26" s="33" t="s">
        <v>286</v>
      </c>
      <c r="H26" s="33">
        <f t="shared" si="0"/>
        <v>1</v>
      </c>
      <c r="I26" s="33">
        <f t="shared" si="0"/>
        <v>1</v>
      </c>
      <c r="J26" s="33">
        <f t="shared" si="0"/>
        <v>1</v>
      </c>
      <c r="K26" s="33">
        <f>+K24/K25</f>
        <v>1</v>
      </c>
      <c r="L26" s="3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</vt:i4>
      </vt:variant>
    </vt:vector>
  </HeadingPairs>
  <TitlesOfParts>
    <vt:vector size="26" baseType="lpstr">
      <vt:lpstr>MIR</vt:lpstr>
      <vt:lpstr>FIN</vt:lpstr>
      <vt:lpstr>PROPÓSITO</vt:lpstr>
      <vt:lpstr>COMP 1</vt:lpstr>
      <vt:lpstr>ACT 1.1</vt:lpstr>
      <vt:lpstr>ACT 1.2</vt:lpstr>
      <vt:lpstr>ACT 1.3</vt:lpstr>
      <vt:lpstr>ACT 1.4</vt:lpstr>
      <vt:lpstr>ACT 1.5</vt:lpstr>
      <vt:lpstr>COMP 2</vt:lpstr>
      <vt:lpstr>ACT 2.1</vt:lpstr>
      <vt:lpstr>ACT 2.2</vt:lpstr>
      <vt:lpstr>ACT 2.3</vt:lpstr>
      <vt:lpstr>COMP 3</vt:lpstr>
      <vt:lpstr>ACT 3.1</vt:lpstr>
      <vt:lpstr>ACT 3.2</vt:lpstr>
      <vt:lpstr>ACT 3.3</vt:lpstr>
      <vt:lpstr>ACT 3.4</vt:lpstr>
      <vt:lpstr>COMP 4</vt:lpstr>
      <vt:lpstr>ACT 4.1</vt:lpstr>
      <vt:lpstr>COMP 5</vt:lpstr>
      <vt:lpstr>ACT 5.1 1</vt:lpstr>
      <vt:lpstr>ACT 5.1 2</vt:lpstr>
      <vt:lpstr>ACT 5.2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2024-12-19T19:42:44Z</cp:lastPrinted>
  <dcterms:created xsi:type="dcterms:W3CDTF">2022-11-08T18:44:54Z</dcterms:created>
  <dcterms:modified xsi:type="dcterms:W3CDTF">2025-11-14T21:13:05Z</dcterms:modified>
</cp:coreProperties>
</file>